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6. Розробка постанов\7. Зміни_до 282\2. СХВАЛЕНО\Екселі_формули\"/>
    </mc:Choice>
  </mc:AlternateContent>
  <xr:revisionPtr revIDLastSave="0" documentId="13_ncr:1_{8BAA4B85-DB30-4275-B938-5793DA45CE38}" xr6:coauthVersionLast="47" xr6:coauthVersionMax="47" xr10:uidLastSave="{00000000-0000-0000-0000-000000000000}"/>
  <workbookProtection workbookAlgorithmName="SHA-512" workbookHashValue="K3wAWeAfNoF7Wy7Krs9LJwJvCbV/i9yvqu912TF/SVG2ZnW/zFqW8pr5e19TaK/z/tli7e+ctQMf3nihyameBw==" workbookSaltValue="oJ79m0eSQ4tBEzgVgb+wSQ==" workbookSpinCount="100000" lockStructure="1"/>
  <bookViews>
    <workbookView xWindow="-120" yWindow="-120" windowWidth="38640" windowHeight="21120" xr2:uid="{00000000-000D-0000-FFFF-FFFF00000000}"/>
  </bookViews>
  <sheets>
    <sheet name="2-НКРЕКП-розподіл_ее" sheetId="3" r:id="rId1"/>
    <sheet name="Додаток 1" sheetId="7" r:id="rId2"/>
    <sheet name="Додаток 2" sheetId="22" r:id="rId3"/>
    <sheet name="Додаток 3" sheetId="21" r:id="rId4"/>
    <sheet name="Додаток 4" sheetId="26" r:id="rId5"/>
    <sheet name="Додаток 5" sheetId="18" r:id="rId6"/>
    <sheet name="Додаток 6" sheetId="25" r:id="rId7"/>
    <sheet name="Додаток 7" sheetId="28" r:id="rId8"/>
    <sheet name="Додаток 8" sheetId="13" r:id="rId9"/>
    <sheet name="Додаток 9" sheetId="27" r:id="rId10"/>
    <sheet name="Випада.чі списки" sheetId="29" state="hidden" r:id="rId11"/>
  </sheets>
  <definedNames>
    <definedName name="_xlnm.Print_Area" localSheetId="0">'2-НКРЕКП-розподіл_ее'!$A$1:$P$133</definedName>
    <definedName name="_xlnm.Print_Area" localSheetId="1">'Додаток 1'!$A$1:$G$42</definedName>
    <definedName name="_xlnm.Print_Area" localSheetId="2">'Додаток 2'!$A$1:$G$23</definedName>
    <definedName name="_xlnm.Print_Area" localSheetId="3">'Додаток 3'!$A$1:$J$20</definedName>
    <definedName name="_xlnm.Print_Area" localSheetId="4">'Додаток 4'!$A$1:$H$55</definedName>
    <definedName name="_xlnm.Print_Area" localSheetId="5">'Додаток 5'!$A$1:$G$72</definedName>
    <definedName name="_xlnm.Print_Area" localSheetId="6">'Додаток 6'!$A$1:$N$19</definedName>
    <definedName name="_xlnm.Print_Area" localSheetId="8">'Додаток 8'!$A$1:$G$17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3" i="29" l="1"/>
  <c r="E4" i="29" s="1"/>
  <c r="E5" i="29" s="1"/>
  <c r="E6" i="29" s="1"/>
  <c r="E7" i="29" s="1"/>
  <c r="E8" i="29" s="1"/>
  <c r="E9" i="29" s="1"/>
  <c r="E10" i="29" s="1"/>
  <c r="E11" i="29" s="1"/>
  <c r="E12" i="29" s="1"/>
  <c r="E13" i="29" s="1"/>
  <c r="E14" i="29" s="1"/>
  <c r="E15" i="29" s="1"/>
  <c r="E16" i="29" s="1"/>
  <c r="E17" i="29" s="1"/>
  <c r="E18" i="29" s="1"/>
  <c r="E19" i="29" s="1"/>
  <c r="E20" i="29" s="1"/>
  <c r="E21" i="29" s="1"/>
  <c r="E22" i="29" s="1"/>
  <c r="E23" i="29" s="1"/>
  <c r="E24" i="29" s="1"/>
  <c r="G13" i="25"/>
  <c r="H13" i="25" s="1"/>
  <c r="I13" i="25" s="1"/>
  <c r="J13" i="25" s="1"/>
  <c r="K13" i="25" s="1"/>
  <c r="L13" i="25" s="1"/>
  <c r="M13" i="25" s="1"/>
  <c r="N13" i="25" s="1"/>
  <c r="O13" i="25" s="1"/>
  <c r="P13" i="25" s="1"/>
  <c r="Q13" i="25" s="1"/>
  <c r="R13" i="25" s="1"/>
  <c r="S13" i="25" s="1"/>
  <c r="T13" i="25" s="1"/>
  <c r="U13" i="25" s="1"/>
  <c r="V13" i="25" s="1"/>
  <c r="W13" i="25" s="1"/>
  <c r="F13" i="25"/>
  <c r="F14" i="25"/>
  <c r="G14" i="25"/>
  <c r="J14" i="25"/>
  <c r="K14" i="25"/>
  <c r="N14" i="25"/>
  <c r="O14" i="25"/>
  <c r="R16" i="25"/>
  <c r="S16" i="25"/>
  <c r="R17" i="25"/>
  <c r="S17" i="25"/>
  <c r="S15" i="25"/>
  <c r="R15" i="25"/>
  <c r="Q15" i="25"/>
  <c r="Q16" i="25"/>
  <c r="Q17" i="25"/>
  <c r="P16" i="25"/>
  <c r="P17" i="25"/>
  <c r="P15" i="25"/>
  <c r="G79" i="3"/>
  <c r="F79" i="3"/>
  <c r="F80" i="3"/>
  <c r="T14" i="25" l="1"/>
  <c r="U14" i="25"/>
  <c r="V14" i="25"/>
  <c r="W14" i="25"/>
  <c r="H54" i="26"/>
  <c r="H53" i="26"/>
  <c r="H52" i="26"/>
  <c r="H51" i="26"/>
  <c r="H50" i="26"/>
  <c r="H48" i="26"/>
  <c r="H47" i="26"/>
  <c r="H46" i="26"/>
  <c r="H45" i="26"/>
  <c r="H44" i="26"/>
  <c r="H43" i="26"/>
  <c r="H41" i="26"/>
  <c r="H40" i="26"/>
  <c r="H39" i="26"/>
  <c r="H35" i="26"/>
  <c r="H29" i="26"/>
  <c r="H25" i="26"/>
  <c r="H19" i="26"/>
  <c r="H49" i="26" s="1"/>
  <c r="H12" i="26"/>
  <c r="H42" i="26" s="1"/>
  <c r="H8" i="26"/>
  <c r="H38" i="26" s="1"/>
  <c r="H38" i="3" l="1"/>
  <c r="H25" i="3"/>
  <c r="G25" i="3"/>
  <c r="J97" i="3"/>
  <c r="K97" i="3"/>
  <c r="L97" i="3"/>
  <c r="I97" i="3"/>
  <c r="G97" i="3"/>
  <c r="F97" i="3"/>
  <c r="H24" i="3" l="1"/>
  <c r="D14" i="25" l="1"/>
  <c r="F19" i="27"/>
  <c r="G85" i="3" s="1"/>
  <c r="L85" i="3" s="1"/>
  <c r="E10" i="27"/>
  <c r="F10" i="27"/>
  <c r="F18" i="27"/>
  <c r="G84" i="3" s="1"/>
  <c r="F20" i="27"/>
  <c r="F26" i="27"/>
  <c r="F32" i="27"/>
  <c r="E14" i="25"/>
  <c r="H14" i="25"/>
  <c r="I14" i="25"/>
  <c r="L14" i="25"/>
  <c r="M14" i="25"/>
  <c r="P14" i="25"/>
  <c r="Q14" i="25"/>
  <c r="R14" i="25"/>
  <c r="S14" i="25"/>
  <c r="F9" i="18"/>
  <c r="F49" i="18"/>
  <c r="E12" i="26"/>
  <c r="F12" i="26"/>
  <c r="G12" i="26"/>
  <c r="E19" i="26"/>
  <c r="F19" i="26"/>
  <c r="G19" i="26"/>
  <c r="E29" i="26"/>
  <c r="F29" i="26"/>
  <c r="G29" i="26"/>
  <c r="E35" i="26"/>
  <c r="F35" i="26"/>
  <c r="G35" i="26"/>
  <c r="E39" i="26"/>
  <c r="F39" i="26"/>
  <c r="G39" i="26"/>
  <c r="E40" i="26"/>
  <c r="F40" i="26"/>
  <c r="G40" i="26"/>
  <c r="E41" i="26"/>
  <c r="F41" i="26"/>
  <c r="G41" i="26"/>
  <c r="E43" i="26"/>
  <c r="F43" i="26"/>
  <c r="G43" i="26"/>
  <c r="E44" i="26"/>
  <c r="F44" i="26"/>
  <c r="G44" i="26"/>
  <c r="E45" i="26"/>
  <c r="F45" i="26"/>
  <c r="G45" i="26"/>
  <c r="E46" i="26"/>
  <c r="F46" i="26"/>
  <c r="G46" i="26"/>
  <c r="E47" i="26"/>
  <c r="F47" i="26"/>
  <c r="G47" i="26"/>
  <c r="E48" i="26"/>
  <c r="F48" i="26"/>
  <c r="G48" i="26"/>
  <c r="E50" i="26"/>
  <c r="F50" i="26"/>
  <c r="G50" i="26"/>
  <c r="E51" i="26"/>
  <c r="F51" i="26"/>
  <c r="G51" i="26"/>
  <c r="E52" i="26"/>
  <c r="F52" i="26"/>
  <c r="G52" i="26"/>
  <c r="E53" i="26"/>
  <c r="F53" i="26"/>
  <c r="G53" i="26"/>
  <c r="E54" i="26"/>
  <c r="F54" i="26"/>
  <c r="G54" i="26"/>
  <c r="E9" i="21"/>
  <c r="G9" i="21"/>
  <c r="H9" i="21"/>
  <c r="J9" i="21"/>
  <c r="F9" i="22"/>
  <c r="G9" i="22"/>
  <c r="F9" i="7"/>
  <c r="G9" i="7"/>
  <c r="F22" i="7"/>
  <c r="F20" i="7" s="1"/>
  <c r="G22" i="7"/>
  <c r="G20" i="7" s="1"/>
  <c r="F25" i="3"/>
  <c r="I25" i="3"/>
  <c r="J25" i="3"/>
  <c r="J24" i="3" s="1"/>
  <c r="J56" i="3" s="1"/>
  <c r="K25" i="3"/>
  <c r="K24" i="3" s="1"/>
  <c r="K56" i="3" s="1"/>
  <c r="M25" i="3"/>
  <c r="M24" i="3" s="1"/>
  <c r="N25" i="3"/>
  <c r="N24" i="3" s="1"/>
  <c r="O25" i="3"/>
  <c r="O24" i="3" s="1"/>
  <c r="L26" i="3"/>
  <c r="L27" i="3"/>
  <c r="L28" i="3"/>
  <c r="L29" i="3"/>
  <c r="L30" i="3"/>
  <c r="L31" i="3"/>
  <c r="L32" i="3"/>
  <c r="L33" i="3"/>
  <c r="L34" i="3"/>
  <c r="L35" i="3"/>
  <c r="L36" i="3"/>
  <c r="L37" i="3"/>
  <c r="F38" i="3"/>
  <c r="G38" i="3"/>
  <c r="G24" i="3" s="1"/>
  <c r="I38" i="3"/>
  <c r="J38" i="3"/>
  <c r="K38" i="3"/>
  <c r="M38" i="3"/>
  <c r="N38" i="3"/>
  <c r="O38" i="3"/>
  <c r="L39" i="3"/>
  <c r="L40" i="3"/>
  <c r="L41" i="3"/>
  <c r="L42" i="3"/>
  <c r="L43" i="3"/>
  <c r="L44" i="3"/>
  <c r="L45" i="3"/>
  <c r="L50" i="3"/>
  <c r="L52" i="3"/>
  <c r="L53" i="3"/>
  <c r="L54" i="3"/>
  <c r="L55" i="3"/>
  <c r="H56" i="3"/>
  <c r="L68" i="3"/>
  <c r="L69" i="3"/>
  <c r="L70" i="3"/>
  <c r="L71" i="3"/>
  <c r="L72" i="3"/>
  <c r="L73" i="3"/>
  <c r="L74" i="3"/>
  <c r="L75" i="3"/>
  <c r="L76" i="3"/>
  <c r="L77" i="3"/>
  <c r="L78" i="3"/>
  <c r="L79" i="3"/>
  <c r="G80" i="3"/>
  <c r="L80" i="3"/>
  <c r="L81" i="3"/>
  <c r="L82" i="3"/>
  <c r="F86" i="3"/>
  <c r="F93" i="3" s="1"/>
  <c r="L86" i="3"/>
  <c r="L87" i="3"/>
  <c r="L88" i="3"/>
  <c r="L89" i="3"/>
  <c r="L90" i="3"/>
  <c r="L91" i="3"/>
  <c r="L92" i="3"/>
  <c r="L93" i="3"/>
  <c r="G100" i="3"/>
  <c r="F8" i="26" l="1"/>
  <c r="G25" i="26"/>
  <c r="E25" i="26"/>
  <c r="G49" i="26"/>
  <c r="F49" i="26"/>
  <c r="E49" i="26"/>
  <c r="G8" i="26"/>
  <c r="I24" i="3"/>
  <c r="I56" i="3" s="1"/>
  <c r="F24" i="3"/>
  <c r="F52" i="3" s="1"/>
  <c r="F25" i="26"/>
  <c r="E42" i="26"/>
  <c r="E8" i="26"/>
  <c r="G42" i="26"/>
  <c r="L38" i="3"/>
  <c r="G56" i="3"/>
  <c r="L24" i="3"/>
  <c r="L56" i="3" s="1"/>
  <c r="L64" i="3" s="1"/>
  <c r="L66" i="3" s="1"/>
  <c r="G83" i="3"/>
  <c r="L83" i="3" s="1"/>
  <c r="L84" i="3"/>
  <c r="F38" i="26"/>
  <c r="L25" i="3"/>
  <c r="F42" i="26"/>
  <c r="F17" i="27"/>
  <c r="E38" i="26" l="1"/>
  <c r="G38" i="2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Яна Німенко</author>
  </authors>
  <commentList>
    <comment ref="P97" authorId="0" shapeId="0" xr:uid="{00000000-0006-0000-0000-000001000000}">
      <text>
        <r>
          <rPr>
            <sz val="12"/>
            <color indexed="81"/>
            <rFont val="Tahoma"/>
            <family val="2"/>
            <charset val="204"/>
          </rPr>
          <t xml:space="preserve">ОСР має щоквартально заповнювати клітинку O106 (якщо звіт за 1-й квартал, то у клітинці O106 зазначається цифра "3"; 
якщо за 1-ше півріччя - то цифра "6"; 
за 9 міс. - "9"; 
за рік - "12")
</t>
        </r>
      </text>
    </comment>
  </commentList>
</comments>
</file>

<file path=xl/sharedStrings.xml><?xml version="1.0" encoding="utf-8"?>
<sst xmlns="http://schemas.openxmlformats.org/spreadsheetml/2006/main" count="1266" uniqueCount="642">
  <si>
    <t>Подають</t>
  </si>
  <si>
    <t>Термін подання</t>
  </si>
  <si>
    <t>ЗАТВЕРДЖЕНО</t>
  </si>
  <si>
    <t xml:space="preserve"> </t>
  </si>
  <si>
    <t>Код рядка</t>
  </si>
  <si>
    <t>фактично</t>
  </si>
  <si>
    <t>Б</t>
  </si>
  <si>
    <t>Обсяг продукцiї (товарів, робiт, послуг)</t>
  </si>
  <si>
    <t>А</t>
  </si>
  <si>
    <t xml:space="preserve">Фінансові результати від операційної діяльності      </t>
  </si>
  <si>
    <t xml:space="preserve">Фінансові результати від звичайної діяльності до оподаткування                                                    </t>
  </si>
  <si>
    <t xml:space="preserve">Податок на прибуток від звичайної діяльності            </t>
  </si>
  <si>
    <t>(ініціали, прізвище)</t>
  </si>
  <si>
    <t>Респондент:</t>
  </si>
  <si>
    <t>Витрати на оплату працi</t>
  </si>
  <si>
    <t>Вiдрахування на соцiальнi заходи</t>
  </si>
  <si>
    <t>Амортизацiя</t>
  </si>
  <si>
    <t xml:space="preserve">Доходи від участі в капіталі                                     </t>
  </si>
  <si>
    <t xml:space="preserve">Фінансові витрати                                                       </t>
  </si>
  <si>
    <t xml:space="preserve">Втрати від участі в капіталі                                      </t>
  </si>
  <si>
    <t xml:space="preserve">Розподіл електричної енергії </t>
  </si>
  <si>
    <t>Фактична структура чисельності персоналу</t>
  </si>
  <si>
    <t>(звітний  період)</t>
  </si>
  <si>
    <t>Категорії працівників</t>
  </si>
  <si>
    <t>005</t>
  </si>
  <si>
    <t>010</t>
  </si>
  <si>
    <t>015</t>
  </si>
  <si>
    <t>бухгалтери, економісти, фінансисти</t>
  </si>
  <si>
    <t>020</t>
  </si>
  <si>
    <t>інженерно-технічні працівники, усього</t>
  </si>
  <si>
    <t>025</t>
  </si>
  <si>
    <t>030</t>
  </si>
  <si>
    <t>диспетчери</t>
  </si>
  <si>
    <t>035</t>
  </si>
  <si>
    <t>майстри</t>
  </si>
  <si>
    <t>040</t>
  </si>
  <si>
    <t>інспектори</t>
  </si>
  <si>
    <t>045</t>
  </si>
  <si>
    <t>техніки</t>
  </si>
  <si>
    <t>050</t>
  </si>
  <si>
    <t>055</t>
  </si>
  <si>
    <t>робітники, усього</t>
  </si>
  <si>
    <t>060</t>
  </si>
  <si>
    <t>065</t>
  </si>
  <si>
    <t>070</t>
  </si>
  <si>
    <t>075</t>
  </si>
  <si>
    <t>080</t>
  </si>
  <si>
    <t>085</t>
  </si>
  <si>
    <t>090</t>
  </si>
  <si>
    <t>керівники</t>
  </si>
  <si>
    <t>095</t>
  </si>
  <si>
    <t>юрисконсульти</t>
  </si>
  <si>
    <t>100</t>
  </si>
  <si>
    <t>105</t>
  </si>
  <si>
    <t>110</t>
  </si>
  <si>
    <t>115</t>
  </si>
  <si>
    <t>120</t>
  </si>
  <si>
    <t>125</t>
  </si>
  <si>
    <t>130</t>
  </si>
  <si>
    <t>135</t>
  </si>
  <si>
    <t>140</t>
  </si>
  <si>
    <t>145</t>
  </si>
  <si>
    <t>150</t>
  </si>
  <si>
    <t>155</t>
  </si>
  <si>
    <t>Усього: чисельність персоналу</t>
  </si>
  <si>
    <t>160</t>
  </si>
  <si>
    <t>165</t>
  </si>
  <si>
    <t>170</t>
  </si>
  <si>
    <t>175</t>
  </si>
  <si>
    <t>180</t>
  </si>
  <si>
    <t>185</t>
  </si>
  <si>
    <t>190</t>
  </si>
  <si>
    <t>195</t>
  </si>
  <si>
    <t>200</t>
  </si>
  <si>
    <t>205</t>
  </si>
  <si>
    <t>210</t>
  </si>
  <si>
    <t>215</t>
  </si>
  <si>
    <t>у т. ч.: контролери</t>
  </si>
  <si>
    <t>220</t>
  </si>
  <si>
    <t>225</t>
  </si>
  <si>
    <t>230</t>
  </si>
  <si>
    <t>водії</t>
  </si>
  <si>
    <t>235</t>
  </si>
  <si>
    <t>інші</t>
  </si>
  <si>
    <t>Розподіл електричної енергії</t>
  </si>
  <si>
    <t>ЗВІТНІСТЬ</t>
  </si>
  <si>
    <t>В</t>
  </si>
  <si>
    <t>№ з/п</t>
  </si>
  <si>
    <t>1.1</t>
  </si>
  <si>
    <t>2.1</t>
  </si>
  <si>
    <t>2.2</t>
  </si>
  <si>
    <t>2.3</t>
  </si>
  <si>
    <t>2.4</t>
  </si>
  <si>
    <t>2.5</t>
  </si>
  <si>
    <t>1.2</t>
  </si>
  <si>
    <t>1.3</t>
  </si>
  <si>
    <t>1.4</t>
  </si>
  <si>
    <t>1.5</t>
  </si>
  <si>
    <t>3.1</t>
  </si>
  <si>
    <t>3.2</t>
  </si>
  <si>
    <t>3.3</t>
  </si>
  <si>
    <t>3.4</t>
  </si>
  <si>
    <t>3.5</t>
  </si>
  <si>
    <t>Код рядка </t>
  </si>
  <si>
    <t>А </t>
  </si>
  <si>
    <t>…</t>
  </si>
  <si>
    <t>4</t>
  </si>
  <si>
    <t>11</t>
  </si>
  <si>
    <t>5</t>
  </si>
  <si>
    <t>1.5.1</t>
  </si>
  <si>
    <t>1.5.2</t>
  </si>
  <si>
    <t>1.5.3</t>
  </si>
  <si>
    <t>1.5.4</t>
  </si>
  <si>
    <t>2.5.1</t>
  </si>
  <si>
    <t>2.5.2</t>
  </si>
  <si>
    <t>3.5.1</t>
  </si>
  <si>
    <t>3.5.2</t>
  </si>
  <si>
    <t>3.5.3</t>
  </si>
  <si>
    <t>3.5.4</t>
  </si>
  <si>
    <t>тис. грн</t>
  </si>
  <si>
    <t>6</t>
  </si>
  <si>
    <t>1</t>
  </si>
  <si>
    <t>2</t>
  </si>
  <si>
    <t>3</t>
  </si>
  <si>
    <t>7</t>
  </si>
  <si>
    <t>8</t>
  </si>
  <si>
    <t>9</t>
  </si>
  <si>
    <t>10</t>
  </si>
  <si>
    <t>12</t>
  </si>
  <si>
    <t>13</t>
  </si>
  <si>
    <t>14</t>
  </si>
  <si>
    <t>15</t>
  </si>
  <si>
    <t>16</t>
  </si>
  <si>
    <t>17</t>
  </si>
  <si>
    <t>18</t>
  </si>
  <si>
    <t>1.4.1</t>
  </si>
  <si>
    <t>1.4.2</t>
  </si>
  <si>
    <t>1.4.3</t>
  </si>
  <si>
    <t>1.4.4</t>
  </si>
  <si>
    <t>1.4.5</t>
  </si>
  <si>
    <t>1.4.6</t>
  </si>
  <si>
    <t>Одиниця
виміру</t>
  </si>
  <si>
    <t>Г</t>
  </si>
  <si>
    <t>1.5.5</t>
  </si>
  <si>
    <t>2.4.1</t>
  </si>
  <si>
    <t>2.4.2</t>
  </si>
  <si>
    <t>2.4.3</t>
  </si>
  <si>
    <t>2.4.4</t>
  </si>
  <si>
    <t>2.4.5</t>
  </si>
  <si>
    <t>3.4.1</t>
  </si>
  <si>
    <t>3.4.2</t>
  </si>
  <si>
    <t>3.4.3</t>
  </si>
  <si>
    <t>3.4.4</t>
  </si>
  <si>
    <t>3.4.5</t>
  </si>
  <si>
    <t>3.4.6</t>
  </si>
  <si>
    <t>3.5.5</t>
  </si>
  <si>
    <t>осіб</t>
  </si>
  <si>
    <t>1.1.1</t>
  </si>
  <si>
    <t>1.1.2</t>
  </si>
  <si>
    <t>1.1.4</t>
  </si>
  <si>
    <t>1.1.5</t>
  </si>
  <si>
    <t>1.1.6</t>
  </si>
  <si>
    <t>Звіт про фінансові результати та виконання структури тарифів за видами діяльності</t>
  </si>
  <si>
    <t>19</t>
  </si>
  <si>
    <t>Вартість активів (капіталу)</t>
  </si>
  <si>
    <t>Вид діяльності</t>
  </si>
  <si>
    <t>(звітний період)</t>
  </si>
  <si>
    <t>виробничі послуги</t>
  </si>
  <si>
    <t>1.1.1.1</t>
  </si>
  <si>
    <t>1.1.1.2</t>
  </si>
  <si>
    <t>1.1.1.3</t>
  </si>
  <si>
    <t xml:space="preserve">витрати на ремонт </t>
  </si>
  <si>
    <t>плата за землю</t>
  </si>
  <si>
    <t>витрати на зв’язок</t>
  </si>
  <si>
    <t>витрати на службові відрядження</t>
  </si>
  <si>
    <t>у т. ч.: інженери</t>
  </si>
  <si>
    <t>у т. ч.: водії</t>
  </si>
  <si>
    <t>електромонтери</t>
  </si>
  <si>
    <t>електрослюсарі</t>
  </si>
  <si>
    <t xml:space="preserve">Витрати, усього </t>
  </si>
  <si>
    <t>Прибуток (+)/збиток(-)</t>
  </si>
  <si>
    <t xml:space="preserve">        Розшифрування фактичних показників інших видів діяльності</t>
  </si>
  <si>
    <r>
      <t xml:space="preserve">середня кількість працівників, </t>
    </r>
    <r>
      <rPr>
        <b/>
        <i/>
        <sz val="14"/>
        <rFont val="Times New Roman"/>
        <family val="1"/>
        <charset val="204"/>
      </rPr>
      <t>осіб</t>
    </r>
  </si>
  <si>
    <t>од.</t>
  </si>
  <si>
    <t>Доходи, усього</t>
  </si>
  <si>
    <t>Показники</t>
  </si>
  <si>
    <t xml:space="preserve">Матерiальнi витрати, усього, у т. ч.: </t>
  </si>
  <si>
    <t xml:space="preserve">у т. ч.: відсотки за позиками                </t>
  </si>
  <si>
    <t xml:space="preserve">Iншi операційні витрати, усього, у т. ч.: </t>
  </si>
  <si>
    <t>у т. ч.: по 5 найбільш оплачуваних працівниках</t>
  </si>
  <si>
    <t>Місцезнаходження:                                    ____________________________________________________________________________________________________________________________________________________________</t>
  </si>
  <si>
    <t>1.1.3</t>
  </si>
  <si>
    <t xml:space="preserve">           Розділ I. Загальна інформація</t>
  </si>
  <si>
    <t>Операційні витрати, усього</t>
  </si>
  <si>
    <t>за рахунок плати за приєднання</t>
  </si>
  <si>
    <t>безоплатно отримані</t>
  </si>
  <si>
    <t xml:space="preserve">            Розділ III. Довідкова інформація</t>
  </si>
  <si>
    <t xml:space="preserve">            Розділ II. Інформація щодо регуляторного обліку</t>
  </si>
  <si>
    <t xml:space="preserve">Чистий дохід (виручка) від реалізації продукції  (товарів, робіт, послуг)                                                                                </t>
  </si>
  <si>
    <t>у. о.</t>
  </si>
  <si>
    <t>Приєднання споживачів
(фактично)</t>
  </si>
  <si>
    <t>Кількість абонентів на кінець звітного періоду</t>
  </si>
  <si>
    <t>Аудиторські послуги</t>
  </si>
  <si>
    <t>Виробничі послуги</t>
  </si>
  <si>
    <t>Водопостачання, водовідведення та інше утримання виробничих приміщень</t>
  </si>
  <si>
    <t>Електроенергія для господарських потреб</t>
  </si>
  <si>
    <t>Інвентаризація землі</t>
  </si>
  <si>
    <t>Консультаційні, інформаційні послуги</t>
  </si>
  <si>
    <t>Ліцензійний супровід з програмного забезпечення</t>
  </si>
  <si>
    <t>Оголошення в ЗМІ (не пов’язані з вимогами нормативно-правових актів)</t>
  </si>
  <si>
    <t>Опалення</t>
  </si>
  <si>
    <t>Операційна оренда основних засобів, інших необоротних активів виробничого призначення</t>
  </si>
  <si>
    <t>Оплата праці</t>
  </si>
  <si>
    <t>Оформлення права власності</t>
  </si>
  <si>
    <t>Охорона</t>
  </si>
  <si>
    <t>Передплата спеціалізованих періодичних видань</t>
  </si>
  <si>
    <t>Поліграфічні, друкарські послуги</t>
  </si>
  <si>
    <t>Послуги депозитарію, зберігача</t>
  </si>
  <si>
    <t>Послуги зв'язку</t>
  </si>
  <si>
    <t>Послуги зі зняття показників лічильників</t>
  </si>
  <si>
    <t>Послуги реєстратора</t>
  </si>
  <si>
    <t xml:space="preserve">Послуги сторонніх організацій </t>
  </si>
  <si>
    <t>Проведення конференцій, семінарів, ділових зустрічей</t>
  </si>
  <si>
    <t>Розрахунково-касове обслуговування та інші послуги банків</t>
  </si>
  <si>
    <t>Сировина і основні матеріали</t>
  </si>
  <si>
    <t>Службові відрядження</t>
  </si>
  <si>
    <t>Страхування</t>
  </si>
  <si>
    <t>Транспортні послуги сторонніх організацій</t>
  </si>
  <si>
    <t>Утримання пунктів медичного огляду, медичної допомоги та профілактики працівників</t>
  </si>
  <si>
    <t>Чистка трас</t>
  </si>
  <si>
    <t>Юридичні послуги</t>
  </si>
  <si>
    <t>Інші (розшифрувати)</t>
  </si>
  <si>
    <t xml:space="preserve">Відрахування коштів первинним профспілковим організаціям </t>
  </si>
  <si>
    <t>Екологічний податок</t>
  </si>
  <si>
    <t>Єдиний внесок на загальнообов’язкове державне соціальне страхування</t>
  </si>
  <si>
    <t>Збір за користування радіочастотним ресурсом України</t>
  </si>
  <si>
    <t>Збір за першу реєстрацію транспортного засобу</t>
  </si>
  <si>
    <t>Збір за спеціальне використання води</t>
  </si>
  <si>
    <t>Збір за спеціальне використання лісових ресурсів</t>
  </si>
  <si>
    <t>Оголошення в ЗМІ (відповідно до вимог нормативно-правових актів)</t>
  </si>
  <si>
    <t>Плата за землю</t>
  </si>
  <si>
    <t>Плата за спільне використання технологічних електричних мереж</t>
  </si>
  <si>
    <t>Повірка лічильників</t>
  </si>
  <si>
    <t>Отримання ліцензій та спеціальних дозволів</t>
  </si>
  <si>
    <t>Інші обов’язкові платежі (розшифрувати)</t>
  </si>
  <si>
    <t>Податок на прибуток (за податковим обліком)</t>
  </si>
  <si>
    <t>Код ЄДРПОУ:</t>
  </si>
  <si>
    <t xml:space="preserve">                                        </t>
  </si>
  <si>
    <t xml:space="preserve">    (поштовий індекс, область/Автономна Республіка Крим, район, населений пункт, вулиця/провулок, площа тощо, № будинку/корпусу, № квартири/офісу)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</si>
  <si>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</si>
  <si>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</si>
  <si>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</si>
  <si>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</si>
  <si>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</si>
  <si>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</si>
  <si>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</si>
  <si>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</si>
  <si>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</si>
  <si>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</si>
  <si>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</si>
  <si>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</si>
  <si>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</si>
  <si>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</si>
  <si>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</si>
  <si>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</si>
  <si>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</si>
  <si>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</si>
  <si>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</si>
  <si>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</si>
  <si>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</si>
  <si>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</si>
  <si>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</si>
  <si>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</si>
  <si>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</si>
  <si>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</si>
  <si>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</si>
  <si>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</si>
  <si>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</si>
  <si>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</si>
  <si>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</si>
  <si>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</si>
  <si>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</si>
  <si>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</si>
  <si>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</si>
  <si>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</si>
  <si>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</si>
  <si>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</si>
  <si>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</si>
  <si>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</si>
  <si>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</si>
  <si>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</si>
  <si>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Інша діяльність</t>
  </si>
  <si>
    <t>Амортизацiя (за податковим обліком)</t>
  </si>
  <si>
    <t>Балансова вартість активів (основних засобів, нематеріальних активів) на початок звітного (податкового) періоду</t>
  </si>
  <si>
    <t>Балансова вартість активів (основних засобів, нематеріальних активів) на кінець звітного (податкового) періоду</t>
  </si>
  <si>
    <t>виробничі послуги (розшифрувати в додатку 1)</t>
  </si>
  <si>
    <t>Прибуток/збиток (+/-)</t>
  </si>
  <si>
    <t>у т. ч.: за рахунок інвестицій</t>
  </si>
  <si>
    <t>Залишкова вартість активів (основних засобів, нематеріальних активів) на початок звітного періоду за бухгалтерським обліком</t>
  </si>
  <si>
    <t>Залишкова вартість активів (основних засобів, нематеріальних активів) на кінець звітного періоду за бухгалтерським обліком</t>
  </si>
  <si>
    <t>Додаток 1</t>
  </si>
  <si>
    <t>Додаток 2</t>
  </si>
  <si>
    <r>
      <t>відрахування на соціальні заходи,</t>
    </r>
    <r>
      <rPr>
        <b/>
        <i/>
        <sz val="14"/>
        <color indexed="8"/>
        <rFont val="Times New Roman"/>
        <family val="1"/>
        <charset val="204"/>
      </rPr>
      <t xml:space="preserve">     тис. грн</t>
    </r>
  </si>
  <si>
    <t>Паливно-мастильні матеріали</t>
  </si>
  <si>
    <t>Додаток 4</t>
  </si>
  <si>
    <t>Додаток 5</t>
  </si>
  <si>
    <t>I клас</t>
  </si>
  <si>
    <t>II клас</t>
  </si>
  <si>
    <t>Усього за звітний квартал</t>
  </si>
  <si>
    <t>Додаток 6</t>
  </si>
  <si>
    <t>Обслуговування програмного забезпечення</t>
  </si>
  <si>
    <t>Охорона праці та техніка безпеки</t>
  </si>
  <si>
    <t>Ремонт</t>
  </si>
  <si>
    <t>Внесок на регулювання</t>
  </si>
  <si>
    <t>Плата за використання електричних мереж інших розподільчих компаній</t>
  </si>
  <si>
    <t>Судовий збір</t>
  </si>
  <si>
    <t>2.17</t>
  </si>
  <si>
    <t>Статті витрат</t>
  </si>
  <si>
    <t>Операційні контрольовані витрати</t>
  </si>
  <si>
    <t>Операційні неконтрольовані витрати</t>
  </si>
  <si>
    <t>Коригування витрат</t>
  </si>
  <si>
    <t>паливно-мастильні матеріали</t>
  </si>
  <si>
    <t>витрати на обслуговування програмного забезпечення</t>
  </si>
  <si>
    <t>витрати на спільне використання технологічних електричних мереж</t>
  </si>
  <si>
    <t>інші витрати (розшифрувати в додатку 1)</t>
  </si>
  <si>
    <t>Усього: чисельність виробничого персоналу</t>
  </si>
  <si>
    <t>Усього: чисельність адміністративного персоналу</t>
  </si>
  <si>
    <t>інші витрати</t>
  </si>
  <si>
    <t>приєднання споживачів
(фактично)</t>
  </si>
  <si>
    <t>витрати на ремонт
(фактично)</t>
  </si>
  <si>
    <t>інше
(фактично)</t>
  </si>
  <si>
    <t xml:space="preserve">   Інша діяльність   (фактично)</t>
  </si>
  <si>
    <t>1.6.6</t>
  </si>
  <si>
    <t>обробка сировини і матеріалів</t>
  </si>
  <si>
    <t>проведення аналізів і досліджень обладнання та устаткування</t>
  </si>
  <si>
    <t>транспортні послуги</t>
  </si>
  <si>
    <t>послуги з метрологічної атестації та повірки приладів</t>
  </si>
  <si>
    <t>послуги спеціалізованих пусконалагоджувальних організацій та інших організацій, які виконують роботи, пов’язані з перевіркою готовності до введення в дію (пуску) шляхом комплексних випробувань (під навантаженням) устаткування, окремих агрегатів, підстанцій</t>
  </si>
  <si>
    <t>послуги сторонніх організацій з водопостачання, водовідведення, теплопостачання, газопостачання (комунальні послуги)</t>
  </si>
  <si>
    <t>послуги з утилізації екологічно небезпечних відходів</t>
  </si>
  <si>
    <t>інші послуги виробничого характеру (розшифрувати)</t>
  </si>
  <si>
    <t>1.1.1.4</t>
  </si>
  <si>
    <t>1.1.1.5</t>
  </si>
  <si>
    <t>1.1.1.6</t>
  </si>
  <si>
    <t>1.1.1.7</t>
  </si>
  <si>
    <t>1.1.1.8</t>
  </si>
  <si>
    <t>1.1.1.9</t>
  </si>
  <si>
    <t>витрати на оплату послуг банків за обслуговування зарплатного проекту, поточних рахунків зі спеціальним режимом використання та інших поточних рахунків</t>
  </si>
  <si>
    <t>чистка трас</t>
  </si>
  <si>
    <t>податки, збори та інші платежі до бюджетів, у тому числі:</t>
  </si>
  <si>
    <t xml:space="preserve">    плата за воду</t>
  </si>
  <si>
    <t xml:space="preserve">    екологічний податок</t>
  </si>
  <si>
    <t xml:space="preserve">    тощо (розшифрувати)</t>
  </si>
  <si>
    <t>витрати на охорону праці</t>
  </si>
  <si>
    <t>відрахування профспілковим організаціям</t>
  </si>
  <si>
    <t>витрати на оплату лікарняних за рахунок підприємства (перші 5 днів)</t>
  </si>
  <si>
    <t>аудиторські послуги</t>
  </si>
  <si>
    <t>юридичні послуги</t>
  </si>
  <si>
    <t>страхування</t>
  </si>
  <si>
    <t>плата за оренду</t>
  </si>
  <si>
    <t>послуги з охорони</t>
  </si>
  <si>
    <t>поліграфічні, друкарські послуги</t>
  </si>
  <si>
    <t>канцелярські витрати</t>
  </si>
  <si>
    <t>підготовка кадрів</t>
  </si>
  <si>
    <t>1.1.2.1</t>
  </si>
  <si>
    <t>1.1.2.2</t>
  </si>
  <si>
    <t>1.1.2.3</t>
  </si>
  <si>
    <t>1.1.2.4</t>
  </si>
  <si>
    <t>1.1.2.5</t>
  </si>
  <si>
    <t>1.1.2.6</t>
  </si>
  <si>
    <t>…..</t>
  </si>
  <si>
    <t>купівельні напівфабрикати та комплектуючі вироби, які використовуються в операційній діяльності підприємства</t>
  </si>
  <si>
    <t>будівельні матеріали, які використовуються як основні та допоміжні матеріали в операційній діяльності підприємства</t>
  </si>
  <si>
    <t>трансформаторне масло для силових трансформаторів</t>
  </si>
  <si>
    <t>паливо, що використовується для обігріву приміщень</t>
  </si>
  <si>
    <t>інше (розшифрувати)</t>
  </si>
  <si>
    <t xml:space="preserve">інші матеріальні витрати </t>
  </si>
  <si>
    <t xml:space="preserve">       А-90-93</t>
  </si>
  <si>
    <t xml:space="preserve">      А-72-80</t>
  </si>
  <si>
    <t xml:space="preserve">       А-94-98</t>
  </si>
  <si>
    <t xml:space="preserve">      дизпаливо</t>
  </si>
  <si>
    <t xml:space="preserve">      газ метан</t>
  </si>
  <si>
    <t xml:space="preserve">      газ пропан</t>
  </si>
  <si>
    <t xml:space="preserve">      інше (розшифрувати)</t>
  </si>
  <si>
    <t>тис. л/тис. кВт.год</t>
  </si>
  <si>
    <t>1.1.2.7</t>
  </si>
  <si>
    <t>1.1.2.7.1</t>
  </si>
  <si>
    <t>1.1.2.8</t>
  </si>
  <si>
    <t>1.1.2.9</t>
  </si>
  <si>
    <t>Податок на нерухоме майно</t>
  </si>
  <si>
    <t>Послуги оператора системи передачі</t>
  </si>
  <si>
    <t>2.18</t>
  </si>
  <si>
    <t>послуги оператора системи передачі</t>
  </si>
  <si>
    <t>послуги з диспетчерського (оперативно-технологічного) управління</t>
  </si>
  <si>
    <t>1.1.7</t>
  </si>
  <si>
    <t>1.1.8</t>
  </si>
  <si>
    <t xml:space="preserve">витрати на електроенергію для господарчих потреб </t>
  </si>
  <si>
    <t>матеріали і комплектуючі вироби, які витрачаються на господарські потреби (випробування устаткування та споруд, поточні перевірки машин і механізмів, технічний огляд, утримання та експлуатація устаткування, будівель і споруд, передавальних пристроїв тощо)</t>
  </si>
  <si>
    <t xml:space="preserve">    податок на нерухоме майно</t>
  </si>
  <si>
    <t>інше</t>
  </si>
  <si>
    <t>Утримання, експлуатація основних засобів</t>
  </si>
  <si>
    <t>1.1.5.1</t>
  </si>
  <si>
    <t>1.1.5.2</t>
  </si>
  <si>
    <t>1.1.5.3</t>
  </si>
  <si>
    <t>1.1.5.4</t>
  </si>
  <si>
    <t>1.1.5.5</t>
  </si>
  <si>
    <t>1.1.5.6</t>
  </si>
  <si>
    <t>1.1.5.7</t>
  </si>
  <si>
    <t xml:space="preserve">Плата за послуги з диспетчерського (оперативно-технологічного) управління </t>
  </si>
  <si>
    <t>Форма № 2-НКРЕКП-розподіл електричної енергії           (квартальна)</t>
  </si>
  <si>
    <t>у діючих тарифах</t>
  </si>
  <si>
    <t>1.6.6.1</t>
  </si>
  <si>
    <t>у т. ч.: внески на регулювання</t>
  </si>
  <si>
    <t>Обсяг енергетичного обладнання на початок звітного періоду</t>
  </si>
  <si>
    <t>Обсяг енергетичного обладнання, що вибуло протягом звітного періоду</t>
  </si>
  <si>
    <t>Обсяг енергетичного обладнання на кінець звітного періоду</t>
  </si>
  <si>
    <t>Обсяг створеного енергетичного обладнання</t>
  </si>
  <si>
    <t>до форми звітності № 2-НКРЕКП-розподіл електричної енергії (квартальна)</t>
  </si>
  <si>
    <t>1.6.6.2</t>
  </si>
  <si>
    <t>1.6.6.2.1</t>
  </si>
  <si>
    <t>1.6.6.2.2</t>
  </si>
  <si>
    <t>1.6.6.2.3</t>
  </si>
  <si>
    <t>1.6.6.2.4</t>
  </si>
  <si>
    <t>1.6.6.3</t>
  </si>
  <si>
    <t>1.6.6.4</t>
  </si>
  <si>
    <t>1.6.6.5</t>
  </si>
  <si>
    <t>1.6.6.6</t>
  </si>
  <si>
    <t>1.6.6.7</t>
  </si>
  <si>
    <t>1.6.6.8</t>
  </si>
  <si>
    <t>1.6.6.9</t>
  </si>
  <si>
    <t>1.6.6.10</t>
  </si>
  <si>
    <t>1.6.6.11</t>
  </si>
  <si>
    <t>1.6.6.12</t>
  </si>
  <si>
    <t>1.6.6.13</t>
  </si>
  <si>
    <t>1.6.6.14</t>
  </si>
  <si>
    <t>1.6.6.15</t>
  </si>
  <si>
    <t>Додаток 7</t>
  </si>
  <si>
    <t>паливно-мастильні матеріали (розшифрувати в додатку 3)</t>
  </si>
  <si>
    <t>витрати на електроенергію для господарчих потреб (розшифрувати в додатку 3)</t>
  </si>
  <si>
    <t>Усього       (фактично)</t>
  </si>
  <si>
    <t xml:space="preserve">внески на регулювання </t>
  </si>
  <si>
    <t>сировина і матеріали (розшифрувати в додатку 2)</t>
  </si>
  <si>
    <t xml:space="preserve">сировина і матеріали </t>
  </si>
  <si>
    <t>роботи з вивчення можливостей подальшої експлуатації металоконструкцій, кранів, іншого устаткування та споруд, обстеження стану фундаментів будівель, споруд, обладнання і видача рекомендацій щодо їх подальшого використання</t>
  </si>
  <si>
    <t>Проведення загальних зборів</t>
  </si>
  <si>
    <t>Коригування за даними виконання цільового завдання щодо досягнення показників якості послуг</t>
  </si>
  <si>
    <t>малоцінні та швидкозношувані предмети (МШП), що використовуються не більше одного року або нормального операційного циклу, якщо він більше одного року, в операційній діяльності підприємства, зокрема інструмент, господарський інвентар, спеціальне оснащення, спеціальний одяг, спеціальне взуття та інші засоби індивідуального захисту, мило та інші миючі засоби, знешкоджувальні засоби, молоко і лікувально-профілактичне харчування</t>
  </si>
  <si>
    <t>інші витрати, які безпосередньо пов’язані з придбанням запасів і доведенням їх до стану, в якому вони придатні для використання у запланованих цілях (розшифрувати)</t>
  </si>
  <si>
    <r>
      <t>тис. л/тис. кВт</t>
    </r>
    <r>
      <rPr>
        <b/>
        <sz val="11"/>
        <rFont val="Arial Cyr"/>
        <charset val="204"/>
      </rPr>
      <t>∙</t>
    </r>
    <r>
      <rPr>
        <b/>
        <sz val="11"/>
        <rFont val="Times New Roman"/>
        <family val="1"/>
        <charset val="204"/>
      </rPr>
      <t>год</t>
    </r>
  </si>
  <si>
    <r>
      <t>ціна грн за               1 л/МВт</t>
    </r>
    <r>
      <rPr>
        <b/>
        <sz val="11"/>
        <rFont val="Arial Cyr"/>
        <charset val="204"/>
      </rPr>
      <t>∙</t>
    </r>
    <r>
      <rPr>
        <b/>
        <sz val="11"/>
        <rFont val="Times New Roman"/>
        <family val="1"/>
        <charset val="204"/>
      </rPr>
      <t>год               без ПДВ</t>
    </r>
  </si>
  <si>
    <t>Усього з початку року</t>
  </si>
  <si>
    <t xml:space="preserve">Обсяг фактичних технологічних витрат електричної енергії на її розподіл </t>
  </si>
  <si>
    <t xml:space="preserve">Інформація про обсяги, вартість розподілу та витрат електричної енергії в розподільчих мережах </t>
  </si>
  <si>
    <t>у т. ч.: за реактивну енергію</t>
  </si>
  <si>
    <t>Обсяг розподілу електричної енергії</t>
  </si>
  <si>
    <t xml:space="preserve">    квартальна – не пізніше 30 числа місяця, наступного за звітним періодом; за рік – не пізніше 01 березня   </t>
  </si>
  <si>
    <t>Фінансові витрати, що враховані в тарифах</t>
  </si>
  <si>
    <t>Середньомісячна заробітна плата працівників</t>
  </si>
  <si>
    <t>1.6.1</t>
  </si>
  <si>
    <t>1.6.2</t>
  </si>
  <si>
    <t>1.6.3</t>
  </si>
  <si>
    <t>1.6.4</t>
  </si>
  <si>
    <t>1.6.5</t>
  </si>
  <si>
    <t>8.1</t>
  </si>
  <si>
    <t>Обсяг купівлі електричної енергії з метою компенсації технологічних витрат електричної енергії на її розподіл</t>
  </si>
  <si>
    <t>Витрати з прибутку</t>
  </si>
  <si>
    <t xml:space="preserve">Інші операційні доходи                                           </t>
  </si>
  <si>
    <t>Додаток 3                                                      до форми звітності № 2-НКРЕКП-розподіл електричної енергії (картальна)</t>
  </si>
  <si>
    <t xml:space="preserve">Інші фінансові доходи                                              </t>
  </si>
  <si>
    <t xml:space="preserve">Інші доходи                                                    </t>
  </si>
  <si>
    <t xml:space="preserve">Інші витрати                                                  </t>
  </si>
  <si>
    <t xml:space="preserve">Середньоблікова кількість штатних працівників </t>
  </si>
  <si>
    <t>Кількість відпрацьованого робочого часу штатними працівниками</t>
  </si>
  <si>
    <t>5.1</t>
  </si>
  <si>
    <t>5.2</t>
  </si>
  <si>
    <t>5.3</t>
  </si>
  <si>
    <t>5.4</t>
  </si>
  <si>
    <r>
      <t xml:space="preserve"> МВт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</si>
  <si>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r>
      <t>МВт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</si>
  <si>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Суб’єкти господарювання, що мають ліцензію на провадження господарської діяльності з розподілу електричної енергії, –</t>
  </si>
  <si>
    <t>Найменування суб’єкта господарювання:</t>
  </si>
  <si>
    <t>Витрати, пов’язані з купівлею електричної енергії з метою компенсації технологічних витрат електричної енергії на її розподіл</t>
  </si>
  <si>
    <t>Дефіцит або профіцит коштів у частині надходження та витрат, пов’язаних з наданням послуг з приєднання електроустановок замовників до електричних мереж</t>
  </si>
  <si>
    <t>Діяльність, пов’язана з ліцензованою
(фактично)</t>
  </si>
  <si>
    <t>люд.-год</t>
  </si>
  <si>
    <t>*До обсягу розподілу електричної енергії не включається обсяг електричної енергії, не облікованої внаслідок порушення споживачами законодавства.</t>
  </si>
  <si>
    <t>Обсяг розподіленої електричної енергії, усього, у т. ч.:*</t>
  </si>
  <si>
    <t xml:space="preserve">витрати на оплату праці  </t>
  </si>
  <si>
    <t xml:space="preserve">витрати на послуги оператора системи передачі </t>
  </si>
  <si>
    <t xml:space="preserve">витрати на послуги  диспетчерського (оперативно-технологічного) управління </t>
  </si>
  <si>
    <t>витрати на здійснення операцій купівлі-продажу на ринку «на добу наперед» та внутрішньодобовому ринку (ПОР)</t>
  </si>
  <si>
    <t>сума відрахувань коштів первинним профспілковим організаціям</t>
  </si>
  <si>
    <t>відрахування на соціальні заходи</t>
  </si>
  <si>
    <t>сума внесків на регулювання</t>
  </si>
  <si>
    <t xml:space="preserve">витрати на спільне використання технологічних електричних мереж </t>
  </si>
  <si>
    <t>4.1</t>
  </si>
  <si>
    <t>4.2</t>
  </si>
  <si>
    <t>4.3</t>
  </si>
  <si>
    <t>4.4</t>
  </si>
  <si>
    <t>4.5</t>
  </si>
  <si>
    <t>6.1</t>
  </si>
  <si>
    <t>6.2</t>
  </si>
  <si>
    <t>8.2</t>
  </si>
  <si>
    <t>Податок на прибуток</t>
  </si>
  <si>
    <t>Дефіцит або профіцит коштів у частині надходження та витрат, пов'язаних із наданням послуг з приєднання електроустановок замовників до електричних мереж (ПР)</t>
  </si>
  <si>
    <t>Коригування необхідного доходу від здійснення діяльності з розподілу електричної енергії</t>
  </si>
  <si>
    <t>Амортизацiя (за бухгалтерським обліком)</t>
  </si>
  <si>
    <t>1.37</t>
  </si>
  <si>
    <r>
      <t xml:space="preserve"> МВт</t>
    </r>
    <r>
      <rPr>
        <sz val="12"/>
        <rFont val="Times New Roman"/>
        <family val="1"/>
        <charset val="204"/>
      </rPr>
      <t>∙</t>
    </r>
    <r>
      <rPr>
        <i/>
        <sz val="12"/>
        <rFont val="Times New Roman"/>
        <family val="1"/>
        <charset val="204"/>
      </rPr>
      <t>год</t>
    </r>
  </si>
  <si>
    <t>Регуляторна амортизація, у т.ч.:</t>
  </si>
  <si>
    <t>Прибуток на регуляторну базу активів, у т. ч.:</t>
  </si>
  <si>
    <t>прибуток на регуляторну базу активів, яка створена на дату переходу до стимулюючого регулювання</t>
  </si>
  <si>
    <t>прибуток на регуляторну базу активів, яка створена після переходу до стимулюючого регулювання</t>
  </si>
  <si>
    <t>Операційні контрольовані витрати (розшифрувати в додатку 5), у т.ч.:</t>
  </si>
  <si>
    <t>Операційні неконтрольовані витрати (розшифрувати в додатку 5), у т.ч.:</t>
  </si>
  <si>
    <t>Національній комісії, що здійснює державне регулювання у сферах енергетики та комунальних послуг</t>
  </si>
  <si>
    <t>Виконавець</t>
  </si>
  <si>
    <t>у т. ч. за надання послуг комерційного обліку</t>
  </si>
  <si>
    <t xml:space="preserve">    за січень –</t>
  </si>
  <si>
    <t>року</t>
  </si>
  <si>
    <t>Додаток 8</t>
  </si>
  <si>
    <t xml:space="preserve"> на активи, які створені на дату переходу до стимулюючого регулювання (А0)</t>
  </si>
  <si>
    <t xml:space="preserve"> на активи, які створені на дату переходу до стимулюючого регулювання (Аст)</t>
  </si>
  <si>
    <t xml:space="preserve"> на активи, віднесені до категорії 1, які створені після переходу на стимулююче регулювання (Анов 1)</t>
  </si>
  <si>
    <t xml:space="preserve"> на активи, віднесені до категорії 2, які створені після переходу на стимулююче регулювання (Анов 2)</t>
  </si>
  <si>
    <t xml:space="preserve"> на активи, віднесені до категорії 3, які створені після переходу на стимулююче регулювання (Анов 3)</t>
  </si>
  <si>
    <t xml:space="preserve"> на активи, віднесені до категорії 4, які створені після переходу на стимулююче регулювання (Анов 4)</t>
  </si>
  <si>
    <t>Загальна  регуляторна база активів (залишкова) на кінець звітного періоду, у т.ч.:</t>
  </si>
  <si>
    <t>регуляторна база активів, яка створена на дату переходу до стимулюючого регулювання, на кінець звітного періоду (залишкова)</t>
  </si>
  <si>
    <t>регуляторна база активів, яка створена після переходу до стимулюючого регулювання, на кінець звітного періоду(залишкова)</t>
  </si>
  <si>
    <t>Загальна   первісна вартість створених та прийнятих на баланс активів, у т.ч.:</t>
  </si>
  <si>
    <t>віднесених до регуляторної бази активів, яка створена на дату переходу до стимулюючого регулювання (Іоп)</t>
  </si>
  <si>
    <t xml:space="preserve"> віднесених до категорії 1 регуляторної бази активів, які створені після переходу до стимулюючого регулювання (Інов 1)</t>
  </si>
  <si>
    <t xml:space="preserve"> віднесених до категорії 2 регуляторної бази активів, які створені після переходу до стимулюючого регулювання (Інов 2)</t>
  </si>
  <si>
    <t xml:space="preserve"> віднесених до категорії 3 регуляторної бази активів, які створені після переходу до стимулюючого регулювання (Інов 3)</t>
  </si>
  <si>
    <t xml:space="preserve"> віднесених до категорії 4 регуляторної бази активів, які створені після переходу до стимулюючого регулювання (Інов 4)</t>
  </si>
  <si>
    <t>Загальна залишкова вартість виведених з експлуатації активів (елементів активів) із регуляторної бази активів, у т. ч.:</t>
  </si>
  <si>
    <t>віднесених до регуляторної бази активів, яка створена на дату переходу до стимулюючого регулювання (ВА0 t-1)</t>
  </si>
  <si>
    <t xml:space="preserve"> віднесених до категорії 1 регуляторної бази активів, які створені після переходу до стимулюючого регулювання (ВАнов1)</t>
  </si>
  <si>
    <t xml:space="preserve"> віднесених до категорії 2 регуляторної бази активів, які створені після переходу до стимулюючого регулювання (ВАнов 2)</t>
  </si>
  <si>
    <t xml:space="preserve"> віднесених до категорії 3 регуляторної бази активів, які створені після переходу до стимулюючого регулювання (ВАнов 3)</t>
  </si>
  <si>
    <t xml:space="preserve"> віднесених до категорії 4 регуляторної бази активів, які створені після переходу до стимулюючого регулювання (ВАнов 4)</t>
  </si>
  <si>
    <t>Загальна залишкова вартість повторно введених активів (елементів активу), повернутих до експлуатації після тимчасового припинення їх використання,  віднесених до регуляторної бази активів, у т.ч.:</t>
  </si>
  <si>
    <t>віднесених до регуляторної бази активів, яка створена на дату переходу до стимулюючого регулювання (І0вп)</t>
  </si>
  <si>
    <t>віднесених до категорії 1 регуляторної бази активів, які створені після переходу до стимулюючого регулювання (Інов1 ВП)</t>
  </si>
  <si>
    <t>віднесених до категорії 2 регуляторної бази активів, які створені після переходу до стимулюючого регулювання (Інов2 ВП)</t>
  </si>
  <si>
    <t>віднесених до категорії 3 регуляторної бази активів, які створені після переходу до стимулюючого регулювання (Інов3 ВП)</t>
  </si>
  <si>
    <t>5.5</t>
  </si>
  <si>
    <t>віднесених до категорії 4 регуляторної бази активів, які створені після переходу до стимулюючого регулювання (Інов4 ВП)</t>
  </si>
  <si>
    <t>на підконтрольній території</t>
  </si>
  <si>
    <t>на тимчасово окупованій території</t>
  </si>
  <si>
    <t>7.1</t>
  </si>
  <si>
    <t xml:space="preserve"> на підконтрольній території</t>
  </si>
  <si>
    <t>7.2</t>
  </si>
  <si>
    <t>Регуляторна амортизація</t>
  </si>
  <si>
    <t>Загальна  регуляторна база активів (залишкова) на початок року, у т.ч.:</t>
  </si>
  <si>
    <t>регуляторна база активів, яка створена на дату переходу до стимулюючого регулювання, на початок року (залишкова)</t>
  </si>
  <si>
    <t>регуляторна база активів, яка створена після переходу до стимулюючого регулювання, на початок року (залишкова)</t>
  </si>
  <si>
    <t>регуляторна база активів, яка створена після переходу до стимулюючого регулювання, на кінець звітного періоду (залишкова)</t>
  </si>
  <si>
    <t>11.1</t>
  </si>
  <si>
    <t>11.2</t>
  </si>
  <si>
    <r>
      <t xml:space="preserve">Довідково: 
</t>
    </r>
    <r>
      <rPr>
        <b/>
        <sz val="14"/>
        <color rgb="FF00B050"/>
        <rFont val="Times New Roman"/>
        <family val="1"/>
        <charset val="204"/>
      </rPr>
      <t xml:space="preserve">у т. ч. </t>
    </r>
    <r>
      <rPr>
        <b/>
        <sz val="14"/>
        <rFont val="Times New Roman"/>
        <family val="1"/>
        <charset val="204"/>
      </rPr>
      <t>інформація щодо витрат, які капіталізувалися з розподілу електричної енергії</t>
    </r>
  </si>
  <si>
    <t xml:space="preserve">Керівник суб'єкта господарювання (або інша уповноважена особа)    </t>
  </si>
  <si>
    <t>(телефон)</t>
  </si>
  <si>
    <t>(електрона пошта)</t>
  </si>
  <si>
    <t>Енергетичний ідентифікаційний код (EIC) учасника ринку:</t>
  </si>
  <si>
    <t>Код учасника оптового енергетичного ринку (ECRB):</t>
  </si>
  <si>
    <t>Постанова Національної комісії, що здійснює державне регулювання у сферах енергетики та комунальних послуг
від 28 лютого 2019 року № 282</t>
  </si>
  <si>
    <t>(у редакції постанови НКРЕКП від _______________ №____)</t>
  </si>
  <si>
    <t>Виконавець:</t>
  </si>
  <si>
    <t>1.n</t>
  </si>
  <si>
    <t>2.n</t>
  </si>
  <si>
    <t xml:space="preserve">            Розшифрування операційних контрольованих та операційних неконтрольованих витрат</t>
  </si>
  <si>
    <t>Коригування минулих періодів звітного року</t>
  </si>
  <si>
    <t>Коригування минулих періодів попередніх років</t>
  </si>
  <si>
    <t>МВт·год</t>
  </si>
  <si>
    <t>за</t>
  </si>
  <si>
    <t>за січень –</t>
  </si>
  <si>
    <t>9.1</t>
  </si>
  <si>
    <t>15.1</t>
  </si>
  <si>
    <t>20</t>
  </si>
  <si>
    <t>Обсяг</t>
  </si>
  <si>
    <t>Вартість</t>
  </si>
  <si>
    <t>450</t>
  </si>
  <si>
    <t>455</t>
  </si>
  <si>
    <t>460</t>
  </si>
  <si>
    <t>485</t>
  </si>
  <si>
    <t>490</t>
  </si>
  <si>
    <t>495</t>
  </si>
  <si>
    <t>Коригування минулих періодів обсягу розподілу, у т.ч:</t>
  </si>
  <si>
    <t>коригування минулих періодів звітного року</t>
  </si>
  <si>
    <t>коригування минулих періодів попередніх років</t>
  </si>
  <si>
    <t>10.1</t>
  </si>
  <si>
    <t>10.2</t>
  </si>
  <si>
    <t>Фактично</t>
  </si>
  <si>
    <t>Витрати на створення забезпечення на виплату відпусток (резерву відпусток), заоховувальних та інших виплат відповідно до законодавства</t>
  </si>
  <si>
    <t>Додаток 9</t>
  </si>
  <si>
    <t>Інформація про здійснені коригування минулих періодів</t>
  </si>
  <si>
    <t>Найменування показника</t>
  </si>
  <si>
    <t>Клас</t>
  </si>
  <si>
    <t>Причина коригування</t>
  </si>
  <si>
    <t>Підстава коригування</t>
  </si>
  <si>
    <t>Місяць</t>
  </si>
  <si>
    <t>Рік</t>
  </si>
  <si>
    <t>n</t>
  </si>
  <si>
    <t>Період, у якому фактично було надані послуги або понесені фактичні технологічні витрати електричної енергії</t>
  </si>
  <si>
    <t>за результатами вирішення спору, ініційованого учасником ринку;</t>
  </si>
  <si>
    <t>за результатами виконання попередження, виданого АКО;</t>
  </si>
  <si>
    <t>прийняття відповідного рішення НКРЕКП;</t>
  </si>
  <si>
    <t>набрання законної сили відповідного рішення суду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</si>
  <si>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</si>
  <si>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</si>
  <si>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</si>
  <si>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</si>
  <si>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</si>
  <si>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</si>
  <si>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</si>
  <si>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</si>
  <si>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</si>
  <si>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</si>
  <si>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</si>
  <si>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</si>
  <si>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І клас</t>
  </si>
  <si>
    <t>ІІ клас</t>
  </si>
  <si>
    <t>не застосовується</t>
  </si>
  <si>
    <t>зміна відповідальної сторони</t>
  </si>
  <si>
    <t>оновлені дані комерційного обліку</t>
  </si>
  <si>
    <t>Обсяг розподіленої електричної енергії</t>
  </si>
  <si>
    <t>Обсяг фактичних технологічних витрат електричної енергії на її розподіл</t>
  </si>
  <si>
    <t>оберіть місяць</t>
  </si>
  <si>
    <t>оберіть рік</t>
  </si>
  <si>
    <t>оберіть</t>
  </si>
  <si>
    <t>оберіть показник</t>
  </si>
  <si>
    <t>оберіть причину</t>
  </si>
  <si>
    <t>оберіть підставу</t>
  </si>
  <si>
    <t>Місяць звітного періоду в якому проведено коригування</t>
  </si>
  <si>
    <t>Величина коригування</t>
  </si>
  <si>
    <t>Розшифрування окремих рядків форми звітності</t>
  </si>
  <si>
    <r>
      <t xml:space="preserve">фактичні витрати на оплату праці, </t>
    </r>
    <r>
      <rPr>
        <b/>
        <i/>
        <sz val="14"/>
        <rFont val="Times New Roman"/>
        <family val="1"/>
        <charset val="204"/>
      </rPr>
      <t>тис. грн</t>
    </r>
  </si>
  <si>
    <r>
      <t xml:space="preserve">забезпечення резерву відпусток, заоховувальних та інших виплат відповідно до законодавства
 </t>
    </r>
    <r>
      <rPr>
        <b/>
        <i/>
        <sz val="14"/>
        <rFont val="Times New Roman"/>
        <family val="1"/>
        <charset val="204"/>
      </rPr>
      <t>тис. грн</t>
    </r>
  </si>
  <si>
    <t>Розшифрування окремих рядків</t>
  </si>
  <si>
    <t>Розшифрування окремих показників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</si>
</sst>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57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b/>
      <sz val="12.5"/>
      <name val="Times New Roman"/>
      <family val="1"/>
      <charset val="204"/>
    </font>
    <font>
      <sz val="12.5"/>
      <name val="Times New Roman"/>
      <family val="1"/>
      <charset val="204"/>
    </font>
    <font>
      <sz val="11"/>
      <name val="Arial Cyr"/>
      <charset val="204"/>
    </font>
    <font>
      <sz val="10"/>
      <color indexed="10"/>
      <name val="Arial Cyr"/>
      <charset val="204"/>
    </font>
    <font>
      <i/>
      <sz val="13"/>
      <name val="Times New Roman"/>
      <family val="1"/>
      <charset val="204"/>
    </font>
    <font>
      <b/>
      <sz val="13.5"/>
      <name val="Times New Roman"/>
      <family val="1"/>
      <charset val="204"/>
    </font>
    <font>
      <sz val="13.5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 Cyr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2.5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sz val="12"/>
      <name val="Calibri"/>
      <family val="2"/>
      <charset val="204"/>
    </font>
    <font>
      <sz val="12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23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23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50" fillId="0" borderId="0"/>
    <xf numFmtId="0" fontId="26" fillId="0" borderId="0"/>
    <xf numFmtId="0" fontId="43" fillId="0" borderId="0"/>
    <xf numFmtId="0" fontId="27" fillId="0" borderId="0"/>
    <xf numFmtId="0" fontId="26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3" fillId="0" borderId="0"/>
  </cellStyleXfs>
  <cellXfs count="468">
    <xf numFmtId="0" fontId="0" fillId="0" borderId="0" xfId="0"/>
    <xf numFmtId="0" fontId="0" fillId="0" borderId="0" xfId="0" applyAlignment="1"/>
    <xf numFmtId="0" fontId="0" fillId="0" borderId="0" xfId="0" applyBorder="1"/>
    <xf numFmtId="0" fontId="29" fillId="0" borderId="0" xfId="0" applyFont="1"/>
    <xf numFmtId="0" fontId="23" fillId="0" borderId="0" xfId="0" applyFont="1"/>
    <xf numFmtId="0" fontId="0" fillId="0" borderId="0" xfId="0" applyFill="1"/>
    <xf numFmtId="0" fontId="11" fillId="0" borderId="0" xfId="0" applyFont="1" applyAlignment="1">
      <alignment wrapText="1"/>
    </xf>
    <xf numFmtId="0" fontId="33" fillId="2" borderId="1" xfId="5" applyFont="1" applyFill="1" applyBorder="1" applyAlignment="1" applyProtection="1">
      <alignment horizontal="left" vertical="center" wrapText="1"/>
      <protection locked="0"/>
    </xf>
    <xf numFmtId="0" fontId="32" fillId="2" borderId="1" xfId="5" applyFont="1" applyFill="1" applyBorder="1" applyAlignment="1" applyProtection="1">
      <alignment horizontal="left" vertical="center" wrapText="1"/>
    </xf>
    <xf numFmtId="4" fontId="6" fillId="0" borderId="0" xfId="5" applyNumberFormat="1" applyFont="1" applyFill="1" applyBorder="1" applyAlignment="1" applyProtection="1">
      <alignment horizontal="center" vertical="center" wrapText="1"/>
      <protection locked="0"/>
    </xf>
    <xf numFmtId="1" fontId="33" fillId="0" borderId="0" xfId="0" applyNumberFormat="1" applyFont="1" applyFill="1" applyBorder="1" applyAlignment="1" applyProtection="1">
      <alignment horizontal="center" vertical="center"/>
      <protection locked="0"/>
    </xf>
    <xf numFmtId="0" fontId="33" fillId="0" borderId="0" xfId="5" applyFont="1" applyFill="1" applyBorder="1" applyAlignment="1" applyProtection="1">
      <alignment horizontal="left" vertical="center" wrapText="1"/>
      <protection locked="0"/>
    </xf>
    <xf numFmtId="49" fontId="33" fillId="0" borderId="0" xfId="5" applyNumberFormat="1" applyFont="1" applyFill="1" applyBorder="1" applyAlignment="1" applyProtection="1">
      <alignment vertical="top"/>
      <protection locked="0"/>
    </xf>
    <xf numFmtId="0" fontId="35" fillId="0" borderId="0" xfId="0" applyFont="1" applyAlignment="1">
      <alignment wrapText="1"/>
    </xf>
    <xf numFmtId="0" fontId="32" fillId="2" borderId="1" xfId="5" applyFont="1" applyFill="1" applyBorder="1" applyAlignment="1" applyProtection="1">
      <alignment horizontal="center" vertical="center" wrapText="1"/>
    </xf>
    <xf numFmtId="49" fontId="9" fillId="2" borderId="1" xfId="5" applyNumberFormat="1" applyFont="1" applyFill="1" applyBorder="1" applyAlignment="1">
      <alignment horizontal="center" vertical="center" wrapText="1"/>
    </xf>
    <xf numFmtId="0" fontId="33" fillId="2" borderId="1" xfId="5" applyFont="1" applyFill="1" applyBorder="1" applyAlignment="1" applyProtection="1">
      <alignment horizontal="center" vertical="center" wrapText="1"/>
    </xf>
    <xf numFmtId="49" fontId="11" fillId="2" borderId="2" xfId="5" applyNumberFormat="1" applyFont="1" applyFill="1" applyBorder="1" applyAlignment="1" applyProtection="1">
      <alignment horizontal="center" vertical="center" wrapText="1"/>
      <protection locked="0"/>
    </xf>
    <xf numFmtId="49" fontId="9" fillId="2" borderId="1" xfId="5" applyNumberFormat="1" applyFont="1" applyFill="1" applyBorder="1" applyAlignment="1" applyProtection="1">
      <alignment horizontal="center" vertical="center" wrapText="1"/>
    </xf>
    <xf numFmtId="0" fontId="9" fillId="2" borderId="1" xfId="5" applyFont="1" applyFill="1" applyBorder="1" applyAlignment="1">
      <alignment horizontal="left" vertical="center" wrapText="1"/>
    </xf>
    <xf numFmtId="0" fontId="11" fillId="2" borderId="1" xfId="5" applyFont="1" applyFill="1" applyBorder="1" applyAlignment="1">
      <alignment horizontal="left" vertical="center" wrapText="1"/>
    </xf>
    <xf numFmtId="0" fontId="31" fillId="2" borderId="1" xfId="5" applyFont="1" applyFill="1" applyBorder="1" applyAlignment="1">
      <alignment horizontal="center" vertical="center" wrapText="1"/>
    </xf>
    <xf numFmtId="4" fontId="11" fillId="0" borderId="0" xfId="5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49" fontId="32" fillId="2" borderId="1" xfId="5" applyNumberFormat="1" applyFont="1" applyFill="1" applyBorder="1" applyAlignment="1" applyProtection="1">
      <alignment horizontal="center" vertical="top"/>
      <protection locked="0"/>
    </xf>
    <xf numFmtId="0" fontId="28" fillId="0" borderId="0" xfId="0" applyFont="1" applyFill="1" applyAlignment="1" applyProtection="1">
      <alignment horizontal="right"/>
    </xf>
    <xf numFmtId="0" fontId="43" fillId="0" borderId="0" xfId="0" applyFont="1"/>
    <xf numFmtId="0" fontId="19" fillId="0" borderId="0" xfId="2" applyFont="1" applyBorder="1" applyAlignment="1"/>
    <xf numFmtId="0" fontId="11" fillId="2" borderId="1" xfId="5" applyFont="1" applyFill="1" applyBorder="1" applyAlignment="1">
      <alignment horizontal="center" vertical="center" wrapText="1"/>
    </xf>
    <xf numFmtId="49" fontId="9" fillId="2" borderId="3" xfId="5" applyNumberFormat="1" applyFont="1" applyFill="1" applyBorder="1" applyAlignment="1">
      <alignment horizontal="center" vertical="center" wrapText="1"/>
    </xf>
    <xf numFmtId="49" fontId="11" fillId="2" borderId="3" xfId="5" applyNumberFormat="1" applyFont="1" applyFill="1" applyBorder="1" applyAlignment="1" applyProtection="1">
      <alignment horizontal="center" vertical="center" wrapText="1"/>
      <protection locked="0"/>
    </xf>
    <xf numFmtId="49" fontId="11" fillId="2" borderId="1" xfId="5" applyNumberFormat="1" applyFont="1" applyFill="1" applyBorder="1" applyAlignment="1">
      <alignment horizontal="center" vertical="center" wrapText="1"/>
    </xf>
    <xf numFmtId="0" fontId="47" fillId="2" borderId="1" xfId="5" applyFont="1" applyFill="1" applyBorder="1" applyAlignment="1">
      <alignment horizontal="center" wrapText="1"/>
    </xf>
    <xf numFmtId="0" fontId="46" fillId="2" borderId="1" xfId="5" applyFont="1" applyFill="1" applyBorder="1" applyAlignment="1">
      <alignment horizontal="center" wrapText="1"/>
    </xf>
    <xf numFmtId="0" fontId="28" fillId="2" borderId="1" xfId="5" applyFont="1" applyFill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49" fontId="32" fillId="2" borderId="1" xfId="5" applyNumberFormat="1" applyFont="1" applyFill="1" applyBorder="1" applyAlignment="1">
      <alignment horizontal="center" vertical="center" wrapText="1"/>
    </xf>
    <xf numFmtId="49" fontId="32" fillId="2" borderId="1" xfId="5" applyNumberFormat="1" applyFont="1" applyFill="1" applyBorder="1" applyAlignment="1" applyProtection="1">
      <alignment horizontal="center" vertical="center"/>
      <protection locked="0"/>
    </xf>
    <xf numFmtId="49" fontId="32" fillId="2" borderId="1" xfId="5" applyNumberFormat="1" applyFont="1" applyFill="1" applyBorder="1" applyAlignment="1" applyProtection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49" fontId="11" fillId="2" borderId="5" xfId="5" applyNumberFormat="1" applyFont="1" applyFill="1" applyBorder="1" applyAlignment="1" applyProtection="1">
      <alignment horizontal="center" vertical="center" wrapText="1"/>
      <protection locked="0"/>
    </xf>
    <xf numFmtId="0" fontId="11" fillId="2" borderId="6" xfId="5" applyFont="1" applyFill="1" applyBorder="1" applyAlignment="1">
      <alignment horizontal="center" vertical="center" wrapText="1"/>
    </xf>
    <xf numFmtId="0" fontId="11" fillId="0" borderId="1" xfId="1" applyFont="1" applyBorder="1" applyAlignment="1" applyProtection="1">
      <alignment horizontal="left" vertical="center" wrapText="1"/>
    </xf>
    <xf numFmtId="0" fontId="9" fillId="0" borderId="1" xfId="1" applyFont="1" applyBorder="1" applyAlignment="1" applyProtection="1">
      <alignment horizontal="left" vertical="center" wrapText="1"/>
    </xf>
    <xf numFmtId="0" fontId="31" fillId="2" borderId="4" xfId="5" applyFont="1" applyFill="1" applyBorder="1" applyAlignment="1">
      <alignment horizontal="center" vertical="center" wrapText="1"/>
    </xf>
    <xf numFmtId="49" fontId="32" fillId="2" borderId="1" xfId="5" applyNumberFormat="1" applyFont="1" applyFill="1" applyBorder="1" applyAlignment="1" applyProtection="1">
      <alignment horizontal="left" vertical="center"/>
      <protection locked="0"/>
    </xf>
    <xf numFmtId="49" fontId="11" fillId="0" borderId="7" xfId="0" applyNumberFormat="1" applyFont="1" applyFill="1" applyBorder="1" applyAlignment="1" applyProtection="1">
      <alignment horizontal="center" vertical="center"/>
    </xf>
    <xf numFmtId="49" fontId="11" fillId="0" borderId="1" xfId="0" applyNumberFormat="1" applyFont="1" applyFill="1" applyBorder="1" applyAlignment="1" applyProtection="1">
      <alignment horizontal="center" vertical="center"/>
    </xf>
    <xf numFmtId="3" fontId="6" fillId="4" borderId="1" xfId="0" applyNumberFormat="1" applyFont="1" applyFill="1" applyBorder="1" applyAlignment="1" applyProtection="1">
      <alignment horizontal="center" vertical="center"/>
    </xf>
    <xf numFmtId="3" fontId="6" fillId="0" borderId="1" xfId="0" applyNumberFormat="1" applyFont="1" applyFill="1" applyBorder="1" applyAlignment="1" applyProtection="1">
      <alignment horizontal="center" vertical="center"/>
      <protection locked="0"/>
    </xf>
    <xf numFmtId="3" fontId="6" fillId="0" borderId="4" xfId="0" applyNumberFormat="1" applyFont="1" applyFill="1" applyBorder="1" applyAlignment="1" applyProtection="1">
      <alignment horizontal="center" vertical="center"/>
      <protection locked="0"/>
    </xf>
    <xf numFmtId="3" fontId="6" fillId="4" borderId="4" xfId="0" applyNumberFormat="1" applyFont="1" applyFill="1" applyBorder="1" applyAlignment="1" applyProtection="1">
      <alignment horizontal="center" vertical="center"/>
    </xf>
    <xf numFmtId="3" fontId="6" fillId="2" borderId="1" xfId="5" applyNumberFormat="1" applyFont="1" applyFill="1" applyBorder="1" applyAlignment="1" applyProtection="1">
      <alignment horizontal="center" vertical="center" wrapText="1"/>
      <protection locked="0"/>
    </xf>
    <xf numFmtId="3" fontId="4" fillId="4" borderId="1" xfId="5" applyNumberFormat="1" applyFont="1" applyFill="1" applyBorder="1" applyAlignment="1">
      <alignment horizontal="center" vertical="center" wrapText="1"/>
    </xf>
    <xf numFmtId="3" fontId="11" fillId="2" borderId="1" xfId="5" applyNumberFormat="1" applyFont="1" applyFill="1" applyBorder="1" applyAlignment="1" applyProtection="1">
      <alignment horizontal="center" vertical="center" wrapText="1"/>
      <protection locked="0"/>
    </xf>
    <xf numFmtId="3" fontId="24" fillId="0" borderId="1" xfId="5" applyNumberFormat="1" applyFont="1" applyFill="1" applyBorder="1" applyAlignment="1" applyProtection="1">
      <alignment horizontal="center" vertical="center" wrapText="1"/>
      <protection locked="0"/>
    </xf>
    <xf numFmtId="3" fontId="9" fillId="4" borderId="1" xfId="5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24" fillId="0" borderId="0" xfId="0" applyFont="1" applyFill="1" applyAlignment="1" applyProtection="1">
      <alignment horizontal="right"/>
      <protection locked="0"/>
    </xf>
    <xf numFmtId="49" fontId="24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24" fillId="0" borderId="1" xfId="5" applyFont="1" applyFill="1" applyBorder="1" applyAlignment="1" applyProtection="1">
      <alignment horizontal="left" vertical="center" wrapText="1"/>
      <protection locked="0"/>
    </xf>
    <xf numFmtId="49" fontId="36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36" fillId="0" borderId="1" xfId="5" applyFont="1" applyFill="1" applyBorder="1" applyAlignment="1" applyProtection="1">
      <alignment horizontal="left" vertical="center" wrapText="1"/>
      <protection locked="0"/>
    </xf>
    <xf numFmtId="0" fontId="29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4" fillId="2" borderId="1" xfId="5" applyFont="1" applyFill="1" applyBorder="1" applyAlignment="1" applyProtection="1">
      <alignment horizontal="center" vertical="center" wrapText="1"/>
    </xf>
    <xf numFmtId="0" fontId="36" fillId="2" borderId="1" xfId="5" applyFont="1" applyFill="1" applyBorder="1" applyAlignment="1" applyProtection="1">
      <alignment horizontal="center" vertical="center" wrapText="1"/>
    </xf>
    <xf numFmtId="0" fontId="38" fillId="0" borderId="12" xfId="0" applyFont="1" applyFill="1" applyBorder="1" applyAlignment="1" applyProtection="1">
      <alignment horizontal="center" vertical="center"/>
    </xf>
    <xf numFmtId="0" fontId="38" fillId="0" borderId="1" xfId="0" applyFont="1" applyFill="1" applyBorder="1" applyAlignment="1" applyProtection="1">
      <alignment horizontal="center" vertical="center"/>
    </xf>
    <xf numFmtId="49" fontId="38" fillId="0" borderId="1" xfId="0" applyNumberFormat="1" applyFont="1" applyFill="1" applyBorder="1" applyAlignment="1" applyProtection="1">
      <alignment horizontal="center" vertical="center"/>
    </xf>
    <xf numFmtId="49" fontId="38" fillId="0" borderId="4" xfId="0" applyNumberFormat="1" applyFont="1" applyFill="1" applyBorder="1" applyAlignment="1" applyProtection="1">
      <alignment horizontal="center" vertical="center"/>
    </xf>
    <xf numFmtId="0" fontId="38" fillId="0" borderId="10" xfId="0" applyFont="1" applyFill="1" applyBorder="1" applyAlignment="1" applyProtection="1">
      <alignment horizontal="center" vertical="center"/>
    </xf>
    <xf numFmtId="49" fontId="11" fillId="0" borderId="13" xfId="0" applyNumberFormat="1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left" vertical="center"/>
    </xf>
    <xf numFmtId="1" fontId="11" fillId="0" borderId="7" xfId="0" applyNumberFormat="1" applyFont="1" applyFill="1" applyBorder="1" applyAlignment="1" applyProtection="1">
      <alignment horizontal="center" vertical="center"/>
    </xf>
    <xf numFmtId="49" fontId="11" fillId="0" borderId="12" xfId="0" applyNumberFormat="1" applyFont="1" applyFill="1" applyBorder="1" applyAlignment="1" applyProtection="1">
      <alignment horizontal="center" vertical="center"/>
    </xf>
    <xf numFmtId="1" fontId="11" fillId="0" borderId="1" xfId="0" applyNumberFormat="1" applyFont="1" applyFill="1" applyBorder="1" applyAlignment="1" applyProtection="1">
      <alignment vertical="center"/>
    </xf>
    <xf numFmtId="1" fontId="11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center" indent="4"/>
    </xf>
    <xf numFmtId="0" fontId="11" fillId="0" borderId="1" xfId="0" applyFont="1" applyFill="1" applyBorder="1" applyAlignment="1" applyProtection="1">
      <alignment horizontal="left" vertical="center" wrapText="1" indent="4"/>
    </xf>
    <xf numFmtId="3" fontId="4" fillId="4" borderId="7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vertical="center" wrapText="1"/>
    </xf>
    <xf numFmtId="0" fontId="11" fillId="0" borderId="7" xfId="0" applyFont="1" applyFill="1" applyBorder="1" applyAlignment="1" applyProtection="1">
      <alignment vertical="center" wrapText="1"/>
    </xf>
    <xf numFmtId="0" fontId="11" fillId="0" borderId="7" xfId="0" applyFont="1" applyFill="1" applyBorder="1" applyAlignment="1" applyProtection="1">
      <alignment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left" vertical="center" wrapText="1"/>
    </xf>
    <xf numFmtId="0" fontId="11" fillId="0" borderId="14" xfId="0" applyFont="1" applyFill="1" applyBorder="1" applyAlignment="1" applyProtection="1">
      <alignment vertical="center" wrapText="1"/>
    </xf>
    <xf numFmtId="0" fontId="11" fillId="0" borderId="15" xfId="0" applyFont="1" applyFill="1" applyBorder="1" applyAlignment="1" applyProtection="1">
      <alignment horizontal="left" vertical="center" indent="4"/>
    </xf>
    <xf numFmtId="0" fontId="11" fillId="0" borderId="16" xfId="0" applyFont="1" applyFill="1" applyBorder="1" applyAlignment="1" applyProtection="1">
      <alignment horizontal="left" vertical="center" indent="4"/>
    </xf>
    <xf numFmtId="0" fontId="11" fillId="0" borderId="16" xfId="0" applyFont="1" applyFill="1" applyBorder="1" applyAlignment="1" applyProtection="1">
      <alignment vertical="center"/>
    </xf>
    <xf numFmtId="0" fontId="11" fillId="0" borderId="16" xfId="0" applyFont="1" applyFill="1" applyBorder="1" applyAlignment="1" applyProtection="1">
      <alignment horizontal="left" vertical="center"/>
    </xf>
    <xf numFmtId="0" fontId="12" fillId="0" borderId="1" xfId="0" applyFont="1" applyFill="1" applyBorder="1" applyAlignment="1" applyProtection="1">
      <alignment vertical="center" wrapText="1"/>
    </xf>
    <xf numFmtId="49" fontId="11" fillId="0" borderId="17" xfId="0" applyNumberFormat="1" applyFont="1" applyFill="1" applyBorder="1" applyAlignment="1" applyProtection="1">
      <alignment horizontal="center" vertical="center"/>
    </xf>
    <xf numFmtId="1" fontId="11" fillId="0" borderId="11" xfId="0" applyNumberFormat="1" applyFont="1" applyFill="1" applyBorder="1" applyAlignment="1" applyProtection="1">
      <alignment vertical="center"/>
    </xf>
    <xf numFmtId="1" fontId="11" fillId="0" borderId="11" xfId="0" applyNumberFormat="1" applyFont="1" applyFill="1" applyBorder="1" applyAlignment="1" applyProtection="1">
      <alignment horizontal="center" vertical="center"/>
    </xf>
    <xf numFmtId="49" fontId="11" fillId="0" borderId="18" xfId="0" applyNumberFormat="1" applyFont="1" applyFill="1" applyBorder="1" applyAlignment="1" applyProtection="1">
      <alignment horizontal="center" vertical="center"/>
    </xf>
    <xf numFmtId="3" fontId="6" fillId="0" borderId="19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 wrapText="1"/>
    </xf>
    <xf numFmtId="0" fontId="34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49" fontId="24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indent="3"/>
    </xf>
    <xf numFmtId="0" fontId="24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center" vertical="center"/>
    </xf>
    <xf numFmtId="1" fontId="11" fillId="0" borderId="19" xfId="0" applyNumberFormat="1" applyFont="1" applyFill="1" applyBorder="1" applyAlignment="1" applyProtection="1">
      <alignment horizontal="center" vertical="center"/>
    </xf>
    <xf numFmtId="3" fontId="6" fillId="4" borderId="19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vertical="top" wrapText="1"/>
    </xf>
    <xf numFmtId="3" fontId="4" fillId="4" borderId="9" xfId="0" applyNumberFormat="1" applyFont="1" applyFill="1" applyBorder="1" applyAlignment="1" applyProtection="1">
      <alignment horizontal="center" vertical="center"/>
    </xf>
    <xf numFmtId="3" fontId="6" fillId="4" borderId="21" xfId="0" applyNumberFormat="1" applyFont="1" applyFill="1" applyBorder="1" applyAlignment="1" applyProtection="1">
      <alignment horizontal="center" vertical="center"/>
    </xf>
    <xf numFmtId="3" fontId="6" fillId="0" borderId="21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vertical="center"/>
      <protection locked="0"/>
    </xf>
    <xf numFmtId="1" fontId="11" fillId="0" borderId="19" xfId="0" applyNumberFormat="1" applyFont="1" applyFill="1" applyBorder="1" applyAlignment="1" applyProtection="1">
      <alignment vertical="center"/>
    </xf>
    <xf numFmtId="0" fontId="6" fillId="0" borderId="0" xfId="0" applyFont="1" applyFill="1"/>
    <xf numFmtId="0" fontId="17" fillId="0" borderId="0" xfId="0" applyFont="1" applyFill="1" applyBorder="1"/>
    <xf numFmtId="0" fontId="19" fillId="0" borderId="0" xfId="0" applyFont="1" applyFill="1" applyBorder="1" applyAlignment="1">
      <alignment horizontal="left" wrapText="1"/>
    </xf>
    <xf numFmtId="0" fontId="16" fillId="0" borderId="0" xfId="6" applyFont="1" applyFill="1"/>
    <xf numFmtId="0" fontId="20" fillId="0" borderId="0" xfId="6" applyFont="1" applyFill="1" applyBorder="1" applyAlignment="1">
      <alignment vertical="top"/>
    </xf>
    <xf numFmtId="0" fontId="20" fillId="0" borderId="0" xfId="6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center" wrapText="1"/>
    </xf>
    <xf numFmtId="0" fontId="21" fillId="0" borderId="0" xfId="6" applyFont="1" applyFill="1" applyAlignment="1">
      <alignment horizontal="left" vertical="center"/>
    </xf>
    <xf numFmtId="3" fontId="14" fillId="4" borderId="1" xfId="6" applyNumberFormat="1" applyFont="1" applyFill="1" applyBorder="1" applyAlignment="1">
      <alignment horizontal="center" vertical="center"/>
    </xf>
    <xf numFmtId="0" fontId="22" fillId="0" borderId="0" xfId="6" applyFont="1" applyFill="1" applyAlignment="1">
      <alignment horizontal="left" vertical="center"/>
    </xf>
    <xf numFmtId="0" fontId="0" fillId="0" borderId="0" xfId="0" applyFill="1" applyProtection="1"/>
    <xf numFmtId="0" fontId="0" fillId="0" borderId="0" xfId="0" applyFont="1" applyFill="1" applyProtection="1"/>
    <xf numFmtId="0" fontId="35" fillId="0" borderId="0" xfId="0" applyFont="1" applyFill="1" applyProtection="1"/>
    <xf numFmtId="0" fontId="44" fillId="0" borderId="0" xfId="0" applyFont="1" applyFill="1" applyProtection="1"/>
    <xf numFmtId="0" fontId="0" fillId="0" borderId="0" xfId="0" applyFill="1" applyBorder="1" applyProtection="1"/>
    <xf numFmtId="0" fontId="5" fillId="0" borderId="0" xfId="0" applyFont="1" applyFill="1" applyBorder="1" applyProtection="1"/>
    <xf numFmtId="0" fontId="5" fillId="0" borderId="0" xfId="0" applyFont="1" applyFill="1" applyBorder="1" applyAlignment="1" applyProtection="1">
      <alignment vertical="top"/>
    </xf>
    <xf numFmtId="0" fontId="5" fillId="0" borderId="0" xfId="0" applyFont="1" applyFill="1" applyAlignment="1" applyProtection="1"/>
    <xf numFmtId="0" fontId="5" fillId="0" borderId="0" xfId="0" applyFont="1" applyFill="1" applyProtection="1"/>
    <xf numFmtId="0" fontId="24" fillId="0" borderId="22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top"/>
    </xf>
    <xf numFmtId="0" fontId="6" fillId="0" borderId="0" xfId="0" applyFont="1" applyFill="1" applyProtection="1"/>
    <xf numFmtId="0" fontId="4" fillId="0" borderId="0" xfId="0" applyFont="1" applyFill="1" applyBorder="1" applyAlignment="1" applyProtection="1">
      <alignment horizontal="left" wrapText="1"/>
    </xf>
    <xf numFmtId="0" fontId="30" fillId="0" borderId="0" xfId="0" applyFont="1" applyFill="1" applyAlignment="1" applyProtection="1">
      <alignment horizontal="left" wrapText="1"/>
    </xf>
    <xf numFmtId="0" fontId="7" fillId="0" borderId="0" xfId="0" applyFont="1" applyFill="1" applyBorder="1" applyAlignment="1" applyProtection="1">
      <alignment horizontal="left" wrapText="1"/>
    </xf>
    <xf numFmtId="0" fontId="6" fillId="0" borderId="0" xfId="0" applyFont="1" applyFill="1" applyBorder="1" applyAlignment="1" applyProtection="1">
      <alignment horizontal="left" wrapText="1"/>
    </xf>
    <xf numFmtId="0" fontId="6" fillId="0" borderId="0" xfId="0" applyFont="1" applyFill="1" applyBorder="1" applyAlignment="1" applyProtection="1"/>
    <xf numFmtId="0" fontId="7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0" xfId="9" applyFont="1" applyFill="1" applyBorder="1" applyAlignment="1" applyProtection="1">
      <alignment horizontal="left" wrapText="1"/>
    </xf>
    <xf numFmtId="0" fontId="0" fillId="0" borderId="0" xfId="0" applyAlignment="1" applyProtection="1"/>
    <xf numFmtId="0" fontId="0" fillId="0" borderId="0" xfId="0" applyFill="1" applyAlignment="1" applyProtection="1"/>
    <xf numFmtId="0" fontId="4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wrapText="1"/>
    </xf>
    <xf numFmtId="0" fontId="0" fillId="0" borderId="0" xfId="0" applyFont="1" applyAlignment="1" applyProtection="1"/>
    <xf numFmtId="3" fontId="4" fillId="4" borderId="1" xfId="0" applyNumberFormat="1" applyFont="1" applyFill="1" applyBorder="1" applyAlignment="1" applyProtection="1">
      <alignment horizontal="center" vertical="center"/>
    </xf>
    <xf numFmtId="3" fontId="6" fillId="4" borderId="7" xfId="0" applyNumberFormat="1" applyFont="1" applyFill="1" applyBorder="1" applyAlignment="1" applyProtection="1">
      <alignment horizontal="center" vertical="center"/>
    </xf>
    <xf numFmtId="3" fontId="6" fillId="0" borderId="1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/>
    <xf numFmtId="0" fontId="4" fillId="0" borderId="0" xfId="0" applyFont="1" applyFill="1" applyAlignment="1" applyProtection="1">
      <alignment horizontal="right"/>
    </xf>
    <xf numFmtId="0" fontId="0" fillId="0" borderId="0" xfId="0" applyFill="1" applyAlignment="1" applyProtection="1">
      <alignment vertical="justify"/>
    </xf>
    <xf numFmtId="49" fontId="11" fillId="0" borderId="0" xfId="0" applyNumberFormat="1" applyFont="1" applyFill="1" applyBorder="1" applyAlignment="1" applyProtection="1">
      <alignment horizontal="center" vertical="center"/>
    </xf>
    <xf numFmtId="1" fontId="11" fillId="0" borderId="0" xfId="0" applyNumberFormat="1" applyFont="1" applyFill="1" applyBorder="1" applyAlignment="1" applyProtection="1">
      <alignment vertical="center"/>
    </xf>
    <xf numFmtId="1" fontId="11" fillId="0" borderId="0" xfId="0" applyNumberFormat="1" applyFont="1" applyFill="1" applyBorder="1" applyAlignment="1" applyProtection="1">
      <alignment horizontal="center" vertical="center"/>
    </xf>
    <xf numFmtId="3" fontId="6" fillId="0" borderId="0" xfId="0" applyNumberFormat="1" applyFont="1" applyFill="1" applyBorder="1" applyAlignment="1" applyProtection="1">
      <alignment horizontal="center" vertical="center"/>
    </xf>
    <xf numFmtId="3" fontId="6" fillId="0" borderId="0" xfId="0" applyNumberFormat="1" applyFont="1" applyFill="1" applyBorder="1" applyAlignment="1" applyProtection="1">
      <alignment horizontal="right" vertical="center"/>
    </xf>
    <xf numFmtId="1" fontId="11" fillId="0" borderId="0" xfId="0" applyNumberFormat="1" applyFont="1" applyFill="1" applyBorder="1" applyAlignment="1" applyProtection="1"/>
    <xf numFmtId="0" fontId="11" fillId="0" borderId="0" xfId="0" applyFont="1" applyFill="1" applyAlignment="1" applyProtection="1">
      <alignment horizontal="center" vertical="center"/>
    </xf>
    <xf numFmtId="49" fontId="4" fillId="5" borderId="15" xfId="0" applyNumberFormat="1" applyFont="1" applyFill="1" applyBorder="1" applyAlignment="1" applyProtection="1">
      <protection locked="0"/>
    </xf>
    <xf numFmtId="3" fontId="4" fillId="4" borderId="1" xfId="5" applyNumberFormat="1" applyFont="1" applyFill="1" applyBorder="1" applyAlignment="1" applyProtection="1">
      <alignment horizontal="center" vertical="center" wrapText="1"/>
    </xf>
    <xf numFmtId="0" fontId="9" fillId="2" borderId="1" xfId="5" applyFont="1" applyFill="1" applyBorder="1" applyAlignment="1" applyProtection="1">
      <alignment horizontal="left" vertical="center" wrapText="1"/>
    </xf>
    <xf numFmtId="0" fontId="11" fillId="2" borderId="1" xfId="5" applyFont="1" applyFill="1" applyBorder="1" applyAlignment="1" applyProtection="1">
      <alignment horizontal="left" vertical="center" wrapText="1"/>
    </xf>
    <xf numFmtId="0" fontId="33" fillId="2" borderId="1" xfId="5" applyFont="1" applyFill="1" applyBorder="1" applyAlignment="1" applyProtection="1">
      <alignment horizontal="left" vertical="center" wrapText="1"/>
    </xf>
    <xf numFmtId="49" fontId="11" fillId="2" borderId="2" xfId="5" applyNumberFormat="1" applyFont="1" applyFill="1" applyBorder="1" applyAlignment="1" applyProtection="1">
      <alignment horizontal="center" vertical="center" wrapText="1"/>
    </xf>
    <xf numFmtId="0" fontId="49" fillId="2" borderId="1" xfId="5" applyFont="1" applyFill="1" applyBorder="1" applyAlignment="1" applyProtection="1">
      <alignment horizontal="left" vertical="center" wrapText="1"/>
    </xf>
    <xf numFmtId="0" fontId="12" fillId="0" borderId="1" xfId="10" applyFont="1" applyFill="1" applyBorder="1" applyAlignment="1" applyProtection="1">
      <alignment horizontal="left" vertical="center" wrapText="1"/>
    </xf>
    <xf numFmtId="0" fontId="12" fillId="0" borderId="1" xfId="8" applyFont="1" applyFill="1" applyBorder="1" applyProtection="1"/>
    <xf numFmtId="3" fontId="6" fillId="4" borderId="1" xfId="5" applyNumberFormat="1" applyFont="1" applyFill="1" applyBorder="1" applyAlignment="1" applyProtection="1">
      <alignment horizontal="center" vertical="center" wrapText="1"/>
    </xf>
    <xf numFmtId="0" fontId="11" fillId="2" borderId="1" xfId="5" applyFont="1" applyFill="1" applyBorder="1" applyAlignment="1" applyProtection="1">
      <alignment horizontal="center" vertical="center" wrapText="1"/>
    </xf>
    <xf numFmtId="49" fontId="33" fillId="2" borderId="1" xfId="5" applyNumberFormat="1" applyFont="1" applyFill="1" applyBorder="1" applyAlignment="1" applyProtection="1">
      <alignment horizontal="center" vertical="center"/>
    </xf>
    <xf numFmtId="0" fontId="9" fillId="2" borderId="1" xfId="5" applyFont="1" applyFill="1" applyBorder="1" applyAlignment="1" applyProtection="1">
      <alignment horizontal="left" vertical="center" wrapText="1"/>
      <protection locked="0"/>
    </xf>
    <xf numFmtId="0" fontId="33" fillId="2" borderId="1" xfId="5" applyFont="1" applyFill="1" applyBorder="1" applyAlignment="1" applyProtection="1">
      <alignment horizontal="center" vertical="center" wrapText="1"/>
      <protection locked="0"/>
    </xf>
    <xf numFmtId="3" fontId="6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11" fillId="2" borderId="1" xfId="5" applyFont="1" applyFill="1" applyBorder="1" applyAlignment="1" applyProtection="1">
      <alignment horizontal="center" vertical="center" wrapText="1"/>
      <protection locked="0"/>
    </xf>
    <xf numFmtId="0" fontId="11" fillId="2" borderId="1" xfId="5" applyFont="1" applyFill="1" applyBorder="1" applyAlignment="1" applyProtection="1">
      <alignment horizontal="left" vertical="center" wrapText="1"/>
      <protection locked="0"/>
    </xf>
    <xf numFmtId="3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3" fontId="16" fillId="0" borderId="1" xfId="6" applyNumberFormat="1" applyFont="1" applyFill="1" applyBorder="1" applyAlignment="1" applyProtection="1">
      <alignment horizontal="center" vertical="center"/>
      <protection locked="0"/>
    </xf>
    <xf numFmtId="3" fontId="14" fillId="4" borderId="1" xfId="6" applyNumberFormat="1" applyFont="1" applyFill="1" applyBorder="1" applyAlignment="1" applyProtection="1">
      <alignment horizontal="center" vertical="center"/>
    </xf>
    <xf numFmtId="3" fontId="16" fillId="4" borderId="1" xfId="6" applyNumberFormat="1" applyFont="1" applyFill="1" applyBorder="1" applyAlignment="1" applyProtection="1">
      <alignment horizontal="center" vertical="center"/>
    </xf>
    <xf numFmtId="49" fontId="16" fillId="0" borderId="1" xfId="6" applyNumberFormat="1" applyFont="1" applyFill="1" applyBorder="1" applyAlignment="1" applyProtection="1">
      <alignment horizontal="left" vertical="center"/>
    </xf>
    <xf numFmtId="49" fontId="16" fillId="0" borderId="1" xfId="6" applyNumberFormat="1" applyFont="1" applyFill="1" applyBorder="1" applyAlignment="1" applyProtection="1">
      <alignment horizontal="center" vertical="center"/>
    </xf>
    <xf numFmtId="49" fontId="14" fillId="0" borderId="1" xfId="6" applyNumberFormat="1" applyFont="1" applyFill="1" applyBorder="1" applyAlignment="1" applyProtection="1">
      <alignment horizontal="left" vertical="center"/>
    </xf>
    <xf numFmtId="49" fontId="14" fillId="0" borderId="1" xfId="6" applyNumberFormat="1" applyFont="1" applyFill="1" applyBorder="1" applyAlignment="1" applyProtection="1">
      <alignment horizontal="center" vertical="center"/>
    </xf>
    <xf numFmtId="49" fontId="6" fillId="0" borderId="1" xfId="6" applyNumberFormat="1" applyFont="1" applyFill="1" applyBorder="1" applyAlignment="1" applyProtection="1">
      <alignment horizontal="left" vertical="center"/>
    </xf>
    <xf numFmtId="49" fontId="16" fillId="0" borderId="1" xfId="6" applyNumberFormat="1" applyFont="1" applyFill="1" applyBorder="1" applyAlignment="1" applyProtection="1">
      <alignment horizontal="left" vertical="center" indent="2"/>
    </xf>
    <xf numFmtId="0" fontId="14" fillId="0" borderId="1" xfId="6" applyFont="1" applyFill="1" applyBorder="1" applyAlignment="1" applyProtection="1">
      <alignment horizontal="center" vertical="center"/>
    </xf>
    <xf numFmtId="0" fontId="4" fillId="0" borderId="1" xfId="6" applyFont="1" applyFill="1" applyBorder="1" applyAlignment="1" applyProtection="1">
      <alignment horizontal="center" vertical="center" wrapText="1"/>
    </xf>
    <xf numFmtId="0" fontId="48" fillId="0" borderId="1" xfId="6" applyFont="1" applyFill="1" applyBorder="1" applyAlignment="1" applyProtection="1">
      <alignment horizontal="center" vertical="center"/>
    </xf>
    <xf numFmtId="0" fontId="48" fillId="0" borderId="1" xfId="6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3" fillId="0" borderId="0" xfId="0" applyFont="1" applyAlignment="1" applyProtection="1">
      <alignment wrapText="1"/>
    </xf>
    <xf numFmtId="0" fontId="35" fillId="0" borderId="0" xfId="0" applyFont="1" applyAlignment="1" applyProtection="1">
      <alignment wrapText="1"/>
    </xf>
    <xf numFmtId="0" fontId="23" fillId="0" borderId="0" xfId="0" applyFont="1" applyAlignment="1" applyProtection="1">
      <alignment wrapText="1"/>
    </xf>
    <xf numFmtId="0" fontId="37" fillId="0" borderId="0" xfId="0" applyFont="1" applyFill="1" applyBorder="1" applyAlignment="1" applyProtection="1">
      <alignment horizontal="center" vertical="center" wrapText="1"/>
    </xf>
    <xf numFmtId="0" fontId="36" fillId="2" borderId="0" xfId="5" applyFont="1" applyFill="1" applyBorder="1" applyAlignment="1" applyProtection="1">
      <alignment horizontal="center" vertical="center" wrapText="1"/>
    </xf>
    <xf numFmtId="4" fontId="11" fillId="0" borderId="0" xfId="5" applyNumberFormat="1" applyFont="1" applyFill="1" applyBorder="1" applyAlignment="1" applyProtection="1">
      <alignment horizontal="center" vertical="center" wrapText="1"/>
    </xf>
    <xf numFmtId="4" fontId="6" fillId="0" borderId="0" xfId="5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</xf>
    <xf numFmtId="0" fontId="43" fillId="0" borderId="0" xfId="0" applyFont="1" applyFill="1"/>
    <xf numFmtId="0" fontId="11" fillId="0" borderId="1" xfId="0" applyFont="1" applyFill="1" applyBorder="1" applyAlignment="1" applyProtection="1">
      <alignment horizontal="center" vertical="center"/>
    </xf>
    <xf numFmtId="0" fontId="9" fillId="0" borderId="19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justify" vertical="center"/>
    </xf>
    <xf numFmtId="0" fontId="11" fillId="0" borderId="1" xfId="0" applyFont="1" applyFill="1" applyBorder="1" applyAlignment="1" applyProtection="1">
      <alignment horizontal="left" vertical="center" wrapText="1" indent="1"/>
    </xf>
    <xf numFmtId="0" fontId="54" fillId="0" borderId="1" xfId="0" applyFont="1" applyFill="1" applyBorder="1" applyAlignment="1" applyProtection="1">
      <alignment vertical="center" wrapText="1"/>
    </xf>
    <xf numFmtId="0" fontId="54" fillId="0" borderId="1" xfId="0" applyFont="1" applyFill="1" applyBorder="1" applyAlignment="1" applyProtection="1">
      <alignment horizontal="left" vertical="center" wrapText="1" indent="4"/>
    </xf>
    <xf numFmtId="0" fontId="11" fillId="0" borderId="1" xfId="0" applyFont="1" applyFill="1" applyBorder="1" applyAlignment="1" applyProtection="1">
      <alignment horizontal="justify" vertical="center" wrapText="1"/>
    </xf>
    <xf numFmtId="3" fontId="6" fillId="0" borderId="0" xfId="0" applyNumberFormat="1" applyFont="1" applyFill="1" applyBorder="1" applyAlignment="1" applyProtection="1">
      <alignment horizontal="center" vertical="center"/>
      <protection locked="0"/>
    </xf>
    <xf numFmtId="1" fontId="6" fillId="0" borderId="0" xfId="0" applyNumberFormat="1" applyFont="1" applyFill="1" applyBorder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  <protection locked="0"/>
    </xf>
    <xf numFmtId="0" fontId="11" fillId="4" borderId="1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49" fontId="12" fillId="0" borderId="1" xfId="7" applyNumberFormat="1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/>
      <protection locked="0"/>
    </xf>
    <xf numFmtId="0" fontId="0" fillId="0" borderId="0" xfId="0"/>
    <xf numFmtId="0" fontId="32" fillId="2" borderId="1" xfId="5" applyFont="1" applyFill="1" applyBorder="1" applyAlignment="1">
      <alignment horizontal="center" vertical="center" wrapText="1"/>
    </xf>
    <xf numFmtId="0" fontId="14" fillId="0" borderId="1" xfId="6" applyFont="1" applyFill="1" applyBorder="1" applyAlignment="1" applyProtection="1">
      <alignment horizontal="center" vertical="center" wrapText="1"/>
    </xf>
    <xf numFmtId="0" fontId="45" fillId="2" borderId="1" xfId="5" applyFont="1" applyFill="1" applyBorder="1" applyAlignment="1">
      <alignment horizontal="center" vertical="center" wrapText="1"/>
    </xf>
    <xf numFmtId="0" fontId="28" fillId="2" borderId="1" xfId="5" applyFont="1" applyFill="1" applyBorder="1" applyAlignment="1">
      <alignment horizontal="center" vertical="center" wrapText="1"/>
    </xf>
    <xf numFmtId="0" fontId="0" fillId="0" borderId="0" xfId="0"/>
    <xf numFmtId="0" fontId="4" fillId="0" borderId="0" xfId="0" applyFont="1" applyAlignment="1">
      <alignment horizontal="center" vertical="center"/>
    </xf>
    <xf numFmtId="0" fontId="24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1" fontId="11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 vertical="justify"/>
      <protection locked="0"/>
    </xf>
    <xf numFmtId="1" fontId="6" fillId="0" borderId="1" xfId="0" applyNumberFormat="1" applyFont="1" applyFill="1" applyBorder="1" applyAlignment="1" applyProtection="1">
      <alignment horizontal="center" vertical="center"/>
    </xf>
    <xf numFmtId="0" fontId="17" fillId="0" borderId="0" xfId="0" applyFont="1"/>
    <xf numFmtId="0" fontId="43" fillId="0" borderId="0" xfId="0" applyFont="1" applyAlignment="1" applyProtection="1">
      <alignment horizontal="center" vertical="justify" wrapText="1"/>
      <protection locked="0"/>
    </xf>
    <xf numFmtId="0" fontId="16" fillId="0" borderId="0" xfId="7" applyFont="1"/>
    <xf numFmtId="0" fontId="29" fillId="0" borderId="0" xfId="0" applyFont="1" applyAlignment="1">
      <alignment vertical="center"/>
    </xf>
    <xf numFmtId="0" fontId="0" fillId="0" borderId="0" xfId="0"/>
    <xf numFmtId="49" fontId="49" fillId="2" borderId="1" xfId="5" applyNumberFormat="1" applyFont="1" applyFill="1" applyBorder="1" applyAlignment="1" applyProtection="1">
      <alignment horizontal="center" vertical="top"/>
      <protection locked="0"/>
    </xf>
    <xf numFmtId="0" fontId="16" fillId="0" borderId="1" xfId="6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wrapText="1"/>
    </xf>
    <xf numFmtId="0" fontId="9" fillId="0" borderId="1" xfId="4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/>
    </xf>
    <xf numFmtId="0" fontId="47" fillId="0" borderId="1" xfId="4" applyFont="1" applyBorder="1" applyAlignment="1">
      <alignment horizontal="center" vertical="center" wrapText="1"/>
    </xf>
    <xf numFmtId="164" fontId="6" fillId="4" borderId="1" xfId="0" applyNumberFormat="1" applyFont="1" applyFill="1" applyBorder="1" applyAlignment="1" applyProtection="1">
      <alignment horizontal="center" vertical="center"/>
    </xf>
    <xf numFmtId="164" fontId="0" fillId="0" borderId="1" xfId="0" applyNumberFormat="1" applyBorder="1"/>
    <xf numFmtId="164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0" xfId="7" applyFont="1" applyAlignment="1" applyProtection="1">
      <alignment horizontal="right" vertical="center" wrapText="1"/>
      <protection locked="0"/>
    </xf>
    <xf numFmtId="0" fontId="3" fillId="4" borderId="15" xfId="0" applyFont="1" applyFill="1" applyBorder="1" applyProtection="1">
      <protection locked="0"/>
    </xf>
    <xf numFmtId="0" fontId="6" fillId="0" borderId="0" xfId="7" applyFont="1" applyAlignment="1" applyProtection="1">
      <alignment horizontal="left" vertical="center" wrapText="1"/>
      <protection locked="0"/>
    </xf>
    <xf numFmtId="0" fontId="6" fillId="0" borderId="15" xfId="7" applyFont="1" applyBorder="1" applyAlignment="1">
      <alignment wrapText="1"/>
    </xf>
    <xf numFmtId="0" fontId="6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0" fillId="0" borderId="0" xfId="0"/>
    <xf numFmtId="0" fontId="6" fillId="0" borderId="0" xfId="7" applyFont="1" applyBorder="1" applyAlignment="1">
      <alignment wrapText="1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vertical="center" wrapText="1"/>
      <protection locked="0"/>
    </xf>
    <xf numFmtId="0" fontId="11" fillId="0" borderId="0" xfId="0" applyFont="1" applyAlignment="1">
      <alignment wrapText="1"/>
    </xf>
    <xf numFmtId="0" fontId="11" fillId="0" borderId="0" xfId="0" applyFont="1"/>
    <xf numFmtId="0" fontId="0" fillId="0" borderId="0" xfId="0"/>
    <xf numFmtId="0" fontId="4" fillId="0" borderId="0" xfId="0" applyFont="1" applyAlignment="1">
      <alignment horizontal="center" vertical="center"/>
    </xf>
    <xf numFmtId="1" fontId="6" fillId="3" borderId="3" xfId="0" applyNumberFormat="1" applyFont="1" applyFill="1" applyBorder="1" applyAlignment="1" applyProtection="1">
      <alignment horizontal="center" vertical="center"/>
    </xf>
    <xf numFmtId="1" fontId="6" fillId="3" borderId="41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Protection="1">
      <protection locked="0"/>
    </xf>
    <xf numFmtId="1" fontId="6" fillId="3" borderId="42" xfId="0" applyNumberFormat="1" applyFont="1" applyFill="1" applyBorder="1" applyAlignment="1" applyProtection="1">
      <alignment horizontal="center" vertical="center"/>
    </xf>
    <xf numFmtId="1" fontId="6" fillId="3" borderId="43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vertical="center"/>
    </xf>
    <xf numFmtId="0" fontId="11" fillId="0" borderId="0" xfId="7" applyFont="1" applyAlignment="1">
      <alignment wrapText="1"/>
    </xf>
    <xf numFmtId="0" fontId="11" fillId="0" borderId="0" xfId="0" applyFont="1" applyAlignment="1"/>
    <xf numFmtId="164" fontId="11" fillId="0" borderId="0" xfId="0" applyNumberFormat="1" applyFont="1" applyBorder="1" applyAlignment="1" applyProtection="1">
      <alignment horizontal="center" vertical="center" wrapText="1"/>
      <protection locked="0"/>
    </xf>
    <xf numFmtId="164" fontId="11" fillId="0" borderId="0" xfId="0" applyNumberFormat="1" applyFont="1" applyBorder="1" applyAlignment="1">
      <alignment wrapText="1"/>
    </xf>
    <xf numFmtId="164" fontId="9" fillId="0" borderId="1" xfId="0" applyNumberFormat="1" applyFont="1" applyBorder="1" applyAlignment="1" applyProtection="1">
      <alignment horizontal="center" vertical="center"/>
      <protection locked="0"/>
    </xf>
    <xf numFmtId="164" fontId="11" fillId="0" borderId="0" xfId="0" applyNumberFormat="1" applyFont="1" applyBorder="1" applyAlignment="1" applyProtection="1">
      <alignment horizontal="center" vertical="center"/>
      <protection locked="0"/>
    </xf>
    <xf numFmtId="164" fontId="11" fillId="0" borderId="0" xfId="0" applyNumberFormat="1" applyFont="1" applyBorder="1"/>
    <xf numFmtId="3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 applyProtection="1">
      <alignment horizontal="center" vertical="center" wrapText="1"/>
      <protection locked="0"/>
    </xf>
    <xf numFmtId="3" fontId="11" fillId="0" borderId="1" xfId="0" applyNumberFormat="1" applyFont="1" applyBorder="1" applyAlignment="1" applyProtection="1">
      <alignment horizontal="center" vertical="center"/>
      <protection locked="0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 applyProtection="1">
      <alignment horizontal="center" vertical="center"/>
      <protection locked="0"/>
    </xf>
    <xf numFmtId="164" fontId="11" fillId="0" borderId="1" xfId="0" applyNumberFormat="1" applyFont="1" applyBorder="1" applyAlignment="1" applyProtection="1">
      <alignment horizontal="center" vertical="center" wrapText="1"/>
      <protection locked="0"/>
    </xf>
    <xf numFmtId="0" fontId="56" fillId="0" borderId="0" xfId="0" applyFont="1" applyAlignment="1">
      <alignment horizontal="justify" vertical="center"/>
    </xf>
    <xf numFmtId="0" fontId="56" fillId="0" borderId="0" xfId="0" applyFont="1" applyAlignment="1">
      <alignment horizontal="justify"/>
    </xf>
    <xf numFmtId="0" fontId="6" fillId="0" borderId="0" xfId="0" applyFont="1" applyBorder="1" applyAlignment="1">
      <alignment vertical="center" wrapText="1"/>
    </xf>
    <xf numFmtId="0" fontId="0" fillId="0" borderId="0" xfId="0" applyFill="1" applyAlignment="1" applyProtection="1"/>
    <xf numFmtId="0" fontId="24" fillId="0" borderId="23" xfId="0" applyFont="1" applyFill="1" applyBorder="1" applyAlignment="1" applyProtection="1">
      <alignment horizontal="center" vertical="justify"/>
    </xf>
    <xf numFmtId="0" fontId="11" fillId="0" borderId="1" xfId="0" applyFont="1" applyFill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justify"/>
      <protection locked="0"/>
    </xf>
    <xf numFmtId="0" fontId="4" fillId="0" borderId="0" xfId="0" applyFont="1" applyFill="1" applyAlignment="1" applyProtection="1">
      <alignment horizontal="left" wrapText="1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wrapText="1"/>
    </xf>
    <xf numFmtId="0" fontId="24" fillId="7" borderId="15" xfId="0" applyFont="1" applyFill="1" applyBorder="1" applyAlignment="1" applyProtection="1">
      <alignment horizontal="center" vertical="center" wrapText="1"/>
      <protection locked="0"/>
    </xf>
    <xf numFmtId="0" fontId="4" fillId="0" borderId="34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33" xfId="0" applyFont="1" applyFill="1" applyBorder="1" applyAlignment="1" applyProtection="1">
      <alignment horizontal="center" vertical="center" wrapText="1"/>
    </xf>
    <xf numFmtId="0" fontId="4" fillId="0" borderId="33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0" fillId="0" borderId="1" xfId="0" applyFill="1" applyBorder="1" applyAlignment="1" applyProtection="1"/>
    <xf numFmtId="0" fontId="0" fillId="0" borderId="25" xfId="0" applyFill="1" applyBorder="1" applyAlignment="1" applyProtection="1"/>
    <xf numFmtId="0" fontId="0" fillId="0" borderId="25" xfId="0" applyBorder="1" applyAlignment="1" applyProtection="1"/>
    <xf numFmtId="0" fontId="0" fillId="0" borderId="26" xfId="0" applyBorder="1" applyAlignment="1" applyProtection="1"/>
    <xf numFmtId="49" fontId="11" fillId="5" borderId="15" xfId="0" applyNumberFormat="1" applyFont="1" applyFill="1" applyBorder="1" applyAlignment="1" applyProtection="1">
      <alignment horizontal="left" vertical="center"/>
      <protection locked="0"/>
    </xf>
    <xf numFmtId="49" fontId="11" fillId="5" borderId="36" xfId="0" applyNumberFormat="1" applyFont="1" applyFill="1" applyBorder="1" applyAlignment="1" applyProtection="1">
      <alignment horizontal="left" vertical="center"/>
      <protection locked="0"/>
    </xf>
    <xf numFmtId="0" fontId="32" fillId="0" borderId="1" xfId="0" applyFont="1" applyFill="1" applyBorder="1" applyAlignment="1" applyProtection="1">
      <alignment horizontal="center" vertical="center" wrapText="1"/>
    </xf>
    <xf numFmtId="0" fontId="32" fillId="0" borderId="10" xfId="0" applyFont="1" applyFill="1" applyBorder="1" applyAlignment="1" applyProtection="1">
      <alignment horizontal="center" vertical="center" wrapText="1"/>
    </xf>
    <xf numFmtId="0" fontId="28" fillId="0" borderId="33" xfId="5" applyFont="1" applyFill="1" applyBorder="1" applyAlignment="1" applyProtection="1">
      <alignment horizontal="center" vertical="center" wrapText="1"/>
    </xf>
    <xf numFmtId="0" fontId="28" fillId="0" borderId="1" xfId="5" applyFont="1" applyFill="1" applyBorder="1" applyAlignment="1" applyProtection="1">
      <alignment horizontal="center" vertical="center" wrapText="1"/>
    </xf>
    <xf numFmtId="0" fontId="0" fillId="0" borderId="35" xfId="0" applyFont="1" applyFill="1" applyBorder="1" applyProtection="1"/>
    <xf numFmtId="0" fontId="0" fillId="0" borderId="7" xfId="0" applyFont="1" applyFill="1" applyBorder="1" applyProtection="1"/>
    <xf numFmtId="0" fontId="4" fillId="0" borderId="38" xfId="0" applyFont="1" applyFill="1" applyBorder="1" applyAlignment="1" applyProtection="1">
      <alignment horizontal="center" vertical="center" wrapText="1"/>
    </xf>
    <xf numFmtId="0" fontId="0" fillId="0" borderId="38" xfId="0" applyFont="1" applyBorder="1" applyAlignment="1" applyProtection="1">
      <alignment horizontal="center" vertical="center" wrapText="1"/>
    </xf>
    <xf numFmtId="0" fontId="0" fillId="0" borderId="39" xfId="0" applyFont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25" fillId="0" borderId="1" xfId="0" applyFont="1" applyFill="1" applyBorder="1" applyAlignment="1" applyProtection="1">
      <alignment horizontal="center" vertical="center" wrapText="1"/>
    </xf>
    <xf numFmtId="0" fontId="32" fillId="0" borderId="4" xfId="0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/>
    </xf>
    <xf numFmtId="0" fontId="0" fillId="0" borderId="0" xfId="0" applyFill="1" applyAlignment="1" applyProtection="1"/>
    <xf numFmtId="0" fontId="0" fillId="0" borderId="0" xfId="0" applyAlignment="1" applyProtection="1"/>
    <xf numFmtId="1" fontId="9" fillId="0" borderId="37" xfId="0" applyNumberFormat="1" applyFont="1" applyFill="1" applyBorder="1" applyAlignment="1" applyProtection="1">
      <alignment vertical="center"/>
    </xf>
    <xf numFmtId="0" fontId="23" fillId="0" borderId="14" xfId="0" applyFont="1" applyFill="1" applyBorder="1" applyAlignment="1" applyProtection="1">
      <alignment vertical="center"/>
    </xf>
    <xf numFmtId="0" fontId="0" fillId="0" borderId="14" xfId="0" applyFont="1" applyBorder="1" applyAlignment="1" applyProtection="1"/>
    <xf numFmtId="0" fontId="0" fillId="0" borderId="21" xfId="0" applyFont="1" applyBorder="1" applyAlignment="1" applyProtection="1"/>
    <xf numFmtId="0" fontId="39" fillId="0" borderId="37" xfId="0" applyFont="1" applyFill="1" applyBorder="1" applyAlignment="1" applyProtection="1">
      <alignment vertical="center" wrapText="1"/>
    </xf>
    <xf numFmtId="0" fontId="39" fillId="0" borderId="14" xfId="0" applyFont="1" applyFill="1" applyBorder="1" applyAlignment="1" applyProtection="1">
      <alignment vertical="center" wrapText="1"/>
    </xf>
    <xf numFmtId="0" fontId="0" fillId="0" borderId="15" xfId="0" applyBorder="1" applyAlignment="1" applyProtection="1"/>
    <xf numFmtId="0" fontId="0" fillId="0" borderId="36" xfId="0" applyBorder="1" applyAlignment="1" applyProtection="1"/>
    <xf numFmtId="0" fontId="0" fillId="0" borderId="35" xfId="0" applyFont="1" applyFill="1" applyBorder="1" applyAlignment="1" applyProtection="1">
      <alignment horizontal="center" vertical="center"/>
    </xf>
    <xf numFmtId="0" fontId="0" fillId="0" borderId="7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6" fillId="0" borderId="0" xfId="9" applyFont="1" applyFill="1" applyBorder="1" applyAlignment="1" applyProtection="1">
      <alignment horizontal="left" wrapText="1"/>
    </xf>
    <xf numFmtId="0" fontId="9" fillId="0" borderId="37" xfId="0" applyFont="1" applyFill="1" applyBorder="1" applyAlignment="1" applyProtection="1">
      <alignment horizontal="left" vertical="center"/>
    </xf>
    <xf numFmtId="0" fontId="23" fillId="0" borderId="14" xfId="0" applyFont="1" applyFill="1" applyBorder="1" applyAlignment="1" applyProtection="1"/>
    <xf numFmtId="0" fontId="0" fillId="0" borderId="14" xfId="0" applyFill="1" applyBorder="1" applyAlignment="1" applyProtection="1"/>
    <xf numFmtId="0" fontId="0" fillId="0" borderId="14" xfId="0" applyBorder="1" applyAlignment="1" applyProtection="1"/>
    <xf numFmtId="0" fontId="0" fillId="0" borderId="21" xfId="0" applyBorder="1" applyAlignment="1" applyProtection="1"/>
    <xf numFmtId="0" fontId="4" fillId="0" borderId="40" xfId="0" applyFont="1" applyFill="1" applyBorder="1" applyAlignment="1" applyProtection="1">
      <alignment horizontal="center" vertical="center" wrapText="1"/>
    </xf>
    <xf numFmtId="0" fontId="10" fillId="0" borderId="12" xfId="0" applyFont="1" applyFill="1" applyBorder="1" applyAlignment="1" applyProtection="1"/>
    <xf numFmtId="0" fontId="31" fillId="0" borderId="0" xfId="0" applyFont="1" applyFill="1" applyAlignment="1" applyProtection="1">
      <alignment horizontal="center" vertical="justify"/>
    </xf>
    <xf numFmtId="0" fontId="4" fillId="0" borderId="0" xfId="0" applyFont="1" applyFill="1" applyAlignment="1" applyProtection="1">
      <alignment horizontal="center" wrapText="1"/>
    </xf>
    <xf numFmtId="0" fontId="25" fillId="0" borderId="0" xfId="0" applyFont="1" applyFill="1" applyAlignment="1" applyProtection="1"/>
    <xf numFmtId="49" fontId="11" fillId="5" borderId="14" xfId="0" applyNumberFormat="1" applyFont="1" applyFill="1" applyBorder="1" applyAlignment="1" applyProtection="1">
      <alignment horizontal="left" vertical="center"/>
      <protection locked="0"/>
    </xf>
    <xf numFmtId="49" fontId="11" fillId="5" borderId="21" xfId="0" applyNumberFormat="1" applyFont="1" applyFill="1" applyBorder="1" applyAlignment="1" applyProtection="1">
      <alignment horizontal="left" vertical="center"/>
      <protection locked="0"/>
    </xf>
    <xf numFmtId="0" fontId="24" fillId="0" borderId="23" xfId="0" applyFont="1" applyFill="1" applyBorder="1" applyAlignment="1" applyProtection="1">
      <alignment horizontal="center" vertical="justify"/>
    </xf>
    <xf numFmtId="0" fontId="0" fillId="0" borderId="23" xfId="0" applyBorder="1" applyAlignment="1" applyProtection="1">
      <alignment horizontal="center" vertical="justify"/>
    </xf>
    <xf numFmtId="0" fontId="0" fillId="0" borderId="23" xfId="0" applyBorder="1" applyAlignment="1" applyProtection="1"/>
    <xf numFmtId="0" fontId="0" fillId="0" borderId="32" xfId="0" applyBorder="1" applyAlignment="1" applyProtection="1"/>
    <xf numFmtId="0" fontId="6" fillId="0" borderId="30" xfId="0" applyFont="1" applyFill="1" applyBorder="1" applyAlignment="1" applyProtection="1">
      <alignment horizontal="left" wrapText="1"/>
    </xf>
    <xf numFmtId="0" fontId="9" fillId="0" borderId="33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6" fillId="0" borderId="24" xfId="0" applyFont="1" applyFill="1" applyBorder="1" applyAlignment="1" applyProtection="1">
      <alignment vertical="center" wrapText="1"/>
    </xf>
    <xf numFmtId="0" fontId="0" fillId="0" borderId="26" xfId="0" applyFill="1" applyBorder="1" applyAlignment="1" applyProtection="1"/>
    <xf numFmtId="0" fontId="6" fillId="0" borderId="27" xfId="0" applyFont="1" applyFill="1" applyBorder="1" applyAlignment="1" applyProtection="1">
      <alignment horizontal="center" vertical="center" wrapText="1"/>
    </xf>
    <xf numFmtId="0" fontId="6" fillId="0" borderId="29" xfId="0" applyFont="1" applyFill="1" applyBorder="1" applyAlignment="1" applyProtection="1">
      <alignment horizontal="center" vertical="center" wrapText="1"/>
    </xf>
    <xf numFmtId="0" fontId="6" fillId="0" borderId="24" xfId="0" applyFont="1" applyFill="1" applyBorder="1" applyAlignment="1" applyProtection="1">
      <alignment horizontal="center" vertical="center" wrapText="1"/>
    </xf>
    <xf numFmtId="0" fontId="0" fillId="0" borderId="26" xfId="0" applyBorder="1" applyAlignment="1" applyProtection="1">
      <alignment horizontal="center"/>
    </xf>
    <xf numFmtId="0" fontId="0" fillId="0" borderId="30" xfId="0" applyBorder="1" applyAlignment="1" applyProtection="1">
      <alignment horizontal="center"/>
    </xf>
    <xf numFmtId="0" fontId="0" fillId="0" borderId="31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0" fontId="0" fillId="0" borderId="32" xfId="0" applyBorder="1" applyAlignment="1" applyProtection="1">
      <alignment horizontal="center"/>
    </xf>
    <xf numFmtId="0" fontId="6" fillId="0" borderId="25" xfId="0" applyFont="1" applyFill="1" applyBorder="1" applyAlignment="1" applyProtection="1">
      <alignment horizontal="center" vertical="center" wrapText="1"/>
    </xf>
    <xf numFmtId="0" fontId="6" fillId="0" borderId="30" xfId="0" applyFont="1" applyFill="1" applyBorder="1" applyAlignment="1" applyProtection="1">
      <alignment vertical="center" wrapText="1"/>
    </xf>
    <xf numFmtId="0" fontId="0" fillId="0" borderId="0" xfId="0" applyFill="1" applyBorder="1" applyAlignment="1" applyProtection="1"/>
    <xf numFmtId="0" fontId="0" fillId="0" borderId="31" xfId="0" applyFill="1" applyBorder="1" applyAlignment="1" applyProtection="1"/>
    <xf numFmtId="0" fontId="0" fillId="0" borderId="22" xfId="0" applyFill="1" applyBorder="1" applyAlignment="1" applyProtection="1"/>
    <xf numFmtId="0" fontId="0" fillId="0" borderId="23" xfId="0" applyFill="1" applyBorder="1" applyAlignment="1" applyProtection="1"/>
    <xf numFmtId="0" fontId="0" fillId="0" borderId="32" xfId="0" applyFill="1" applyBorder="1" applyAlignment="1" applyProtection="1"/>
    <xf numFmtId="0" fontId="6" fillId="0" borderId="24" xfId="0" applyFont="1" applyFill="1" applyBorder="1" applyAlignment="1" applyProtection="1">
      <alignment horizontal="left" wrapText="1"/>
    </xf>
    <xf numFmtId="0" fontId="11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3" fillId="0" borderId="16" xfId="0" applyFont="1" applyBorder="1" applyAlignment="1" applyProtection="1">
      <alignment horizontal="center" vertical="justify" wrapText="1"/>
      <protection locked="0"/>
    </xf>
    <xf numFmtId="0" fontId="32" fillId="2" borderId="1" xfId="5" applyFont="1" applyFill="1" applyBorder="1" applyAlignment="1">
      <alignment horizontal="center" vertical="center" wrapText="1"/>
    </xf>
    <xf numFmtId="0" fontId="9" fillId="2" borderId="1" xfId="5" applyFont="1" applyFill="1" applyBorder="1" applyAlignment="1">
      <alignment horizontal="center" vertical="center" wrapText="1"/>
    </xf>
    <xf numFmtId="0" fontId="42" fillId="2" borderId="1" xfId="5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32" fillId="2" borderId="6" xfId="5" applyFont="1" applyFill="1" applyBorder="1" applyAlignment="1">
      <alignment horizontal="center" vertical="center" wrapText="1"/>
    </xf>
    <xf numFmtId="0" fontId="32" fillId="2" borderId="14" xfId="5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2" borderId="6" xfId="5" applyFont="1" applyFill="1" applyBorder="1" applyAlignment="1">
      <alignment horizontal="center" vertical="center" wrapText="1"/>
    </xf>
    <xf numFmtId="0" fontId="9" fillId="2" borderId="14" xfId="5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9" fillId="2" borderId="19" xfId="5" applyFont="1" applyFill="1" applyBorder="1" applyAlignment="1">
      <alignment horizontal="center" vertical="center" wrapText="1"/>
    </xf>
    <xf numFmtId="0" fontId="9" fillId="2" borderId="35" xfId="5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2" fillId="2" borderId="19" xfId="5" applyFont="1" applyFill="1" applyBorder="1" applyAlignment="1">
      <alignment horizontal="center" vertical="center" wrapText="1"/>
    </xf>
    <xf numFmtId="0" fontId="42" fillId="2" borderId="35" xfId="5" applyFont="1" applyFill="1" applyBorder="1" applyAlignment="1">
      <alignment horizontal="center" vertical="center" wrapText="1"/>
    </xf>
    <xf numFmtId="0" fontId="21" fillId="0" borderId="1" xfId="6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/>
    </xf>
    <xf numFmtId="0" fontId="14" fillId="0" borderId="1" xfId="6" applyFont="1" applyFill="1" applyBorder="1" applyAlignment="1" applyProtection="1">
      <alignment horizontal="center" vertical="center"/>
    </xf>
    <xf numFmtId="0" fontId="30" fillId="0" borderId="1" xfId="0" applyFont="1" applyFill="1" applyBorder="1" applyAlignment="1" applyProtection="1">
      <alignment horizontal="center" vertical="center"/>
    </xf>
    <xf numFmtId="0" fontId="14" fillId="0" borderId="1" xfId="6" applyFont="1" applyFill="1" applyBorder="1" applyAlignment="1" applyProtection="1">
      <alignment horizontal="center" vertical="center" wrapText="1"/>
    </xf>
    <xf numFmtId="0" fontId="5" fillId="0" borderId="0" xfId="2" applyFont="1" applyBorder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5" fillId="0" borderId="0" xfId="2" applyFont="1" applyBorder="1" applyAlignment="1">
      <alignment horizontal="left" vertical="top" wrapText="1"/>
    </xf>
    <xf numFmtId="0" fontId="11" fillId="0" borderId="0" xfId="0" applyFont="1"/>
    <xf numFmtId="0" fontId="11" fillId="0" borderId="0" xfId="0" applyFont="1" applyAlignment="1">
      <alignment horizontal="left" vertical="center" wrapText="1"/>
    </xf>
    <xf numFmtId="0" fontId="0" fillId="0" borderId="0" xfId="0"/>
    <xf numFmtId="2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9" fillId="0" borderId="6" xfId="4" applyFont="1" applyBorder="1" applyAlignment="1">
      <alignment horizontal="center" vertical="center" wrapText="1"/>
    </xf>
    <xf numFmtId="0" fontId="9" fillId="0" borderId="14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 wrapText="1"/>
    </xf>
    <xf numFmtId="0" fontId="11" fillId="0" borderId="0" xfId="7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9" fillId="0" borderId="45" xfId="4" applyFont="1" applyBorder="1" applyAlignment="1">
      <alignment horizontal="center" vertical="center" wrapText="1"/>
    </xf>
    <xf numFmtId="0" fontId="9" fillId="0" borderId="20" xfId="4" applyFont="1" applyBorder="1" applyAlignment="1">
      <alignment horizontal="center" vertical="center" wrapText="1"/>
    </xf>
    <xf numFmtId="0" fontId="9" fillId="0" borderId="44" xfId="4" applyFont="1" applyBorder="1" applyAlignment="1">
      <alignment horizontal="center" vertical="center" wrapText="1"/>
    </xf>
    <xf numFmtId="0" fontId="9" fillId="0" borderId="8" xfId="4" applyFont="1" applyBorder="1" applyAlignment="1">
      <alignment horizontal="center" vertical="center" wrapText="1"/>
    </xf>
    <xf numFmtId="0" fontId="9" fillId="4" borderId="14" xfId="4" applyFont="1" applyFill="1" applyBorder="1" applyAlignment="1" applyProtection="1">
      <alignment horizontal="center" vertical="center" wrapText="1"/>
      <protection locked="0"/>
    </xf>
    <xf numFmtId="0" fontId="9" fillId="4" borderId="4" xfId="4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horizontal="left" vertical="center" wrapText="1"/>
    </xf>
    <xf numFmtId="164" fontId="9" fillId="0" borderId="19" xfId="0" applyNumberFormat="1" applyFont="1" applyBorder="1" applyAlignment="1" applyProtection="1">
      <alignment horizontal="center" vertical="center" wrapText="1"/>
      <protection locked="0"/>
    </xf>
    <xf numFmtId="164" fontId="9" fillId="0" borderId="35" xfId="0" applyNumberFormat="1" applyFont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left"/>
    </xf>
    <xf numFmtId="164" fontId="9" fillId="0" borderId="19" xfId="0" applyNumberFormat="1" applyFont="1" applyBorder="1" applyAlignment="1" applyProtection="1">
      <alignment horizontal="center" vertical="center"/>
      <protection locked="0"/>
    </xf>
    <xf numFmtId="164" fontId="9" fillId="0" borderId="7" xfId="0" applyNumberFormat="1" applyFont="1" applyBorder="1" applyAlignment="1" applyProtection="1">
      <alignment horizontal="center" vertical="center"/>
      <protection locked="0"/>
    </xf>
    <xf numFmtId="164" fontId="9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3" fillId="0" borderId="0" xfId="0" applyFont="1" applyAlignment="1" applyProtection="1">
      <alignment wrapText="1"/>
    </xf>
    <xf numFmtId="0" fontId="35" fillId="0" borderId="0" xfId="0" applyFont="1" applyAlignment="1" applyProtection="1">
      <alignment wrapText="1"/>
    </xf>
    <xf numFmtId="49" fontId="28" fillId="0" borderId="6" xfId="5" applyNumberFormat="1" applyFont="1" applyFill="1" applyBorder="1" applyAlignment="1" applyProtection="1">
      <alignment horizontal="left" vertical="center" wrapText="1" indent="5"/>
    </xf>
    <xf numFmtId="0" fontId="30" fillId="0" borderId="14" xfId="0" applyFont="1" applyBorder="1" applyAlignment="1" applyProtection="1">
      <alignment horizontal="left" vertical="center" wrapText="1" indent="5"/>
    </xf>
    <xf numFmtId="0" fontId="30" fillId="0" borderId="4" xfId="0" applyFont="1" applyBorder="1" applyAlignment="1" applyProtection="1">
      <alignment horizontal="left" vertical="center" wrapText="1" indent="5"/>
    </xf>
    <xf numFmtId="0" fontId="11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1" fillId="0" borderId="0" xfId="0" applyFont="1" applyFill="1" applyAlignment="1" applyProtection="1">
      <alignment horizontal="left" vertical="top" wrapText="1"/>
    </xf>
    <xf numFmtId="0" fontId="4" fillId="0" borderId="0" xfId="0" applyFont="1" applyFill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</xf>
    <xf numFmtId="0" fontId="9" fillId="0" borderId="1" xfId="5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1" fontId="11" fillId="3" borderId="3" xfId="0" applyNumberFormat="1" applyFont="1" applyFill="1" applyBorder="1" applyAlignment="1" applyProtection="1">
      <alignment horizontal="center" vertical="center"/>
    </xf>
    <xf numFmtId="0" fontId="9" fillId="0" borderId="45" xfId="4" applyFont="1" applyFill="1" applyBorder="1" applyAlignment="1">
      <alignment horizontal="center" vertical="center" wrapText="1"/>
    </xf>
    <xf numFmtId="0" fontId="9" fillId="0" borderId="20" xfId="4" applyFont="1" applyFill="1" applyBorder="1" applyAlignment="1">
      <alignment horizontal="center" vertical="center" wrapText="1"/>
    </xf>
    <xf numFmtId="0" fontId="9" fillId="0" borderId="44" xfId="4" applyFont="1" applyFill="1" applyBorder="1" applyAlignment="1">
      <alignment horizontal="center" vertical="center" wrapText="1"/>
    </xf>
    <xf numFmtId="0" fontId="9" fillId="0" borderId="8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>
      <alignment horizontal="center" vertical="center"/>
    </xf>
    <xf numFmtId="0" fontId="47" fillId="0" borderId="1" xfId="4" applyFont="1" applyFill="1" applyBorder="1" applyAlignment="1">
      <alignment horizontal="center" vertical="center" wrapText="1"/>
    </xf>
    <xf numFmtId="0" fontId="4" fillId="0" borderId="1" xfId="7" applyFont="1" applyFill="1" applyBorder="1" applyAlignment="1">
      <alignment horizontal="center" vertical="center" wrapText="1"/>
    </xf>
    <xf numFmtId="0" fontId="0" fillId="0" borderId="28" xfId="0" applyFill="1" applyBorder="1" applyAlignment="1" applyProtection="1"/>
    <xf numFmtId="0" fontId="0" fillId="0" borderId="29" xfId="0" applyFill="1" applyBorder="1" applyAlignment="1" applyProtection="1"/>
    <xf numFmtId="0" fontId="6" fillId="0" borderId="30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 wrapText="1"/>
    </xf>
    <xf numFmtId="1" fontId="11" fillId="0" borderId="1" xfId="0" applyNumberFormat="1" applyFont="1" applyFill="1" applyBorder="1" applyAlignment="1" applyProtection="1">
      <alignment vertical="center" wrapText="1"/>
    </xf>
    <xf numFmtId="49" fontId="11" fillId="0" borderId="19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 vertical="center"/>
      <protection locked="0"/>
    </xf>
  </cellXfs>
  <cellStyles count="11">
    <cellStyle name="Iau?iue" xfId="1" xr:uid="{00000000-0005-0000-0000-000000000000}"/>
    <cellStyle name="Звичайний" xfId="0" builtinId="0"/>
    <cellStyle name="Звичайний 3" xfId="2" xr:uid="{00000000-0005-0000-0000-000002000000}"/>
    <cellStyle name="Звичайний 4" xfId="3" xr:uid="{00000000-0005-0000-0000-000003000000}"/>
    <cellStyle name="Обычный 2" xfId="4" xr:uid="{00000000-0005-0000-0000-000004000000}"/>
    <cellStyle name="Обычный 2 2" xfId="5" xr:uid="{00000000-0005-0000-0000-000005000000}"/>
    <cellStyle name="Обычный 2 2 3_дод 1 до форми 6(struktura)_дод 1 до форми 6(struktura) (2)" xfId="6" xr:uid="{00000000-0005-0000-0000-000006000000}"/>
    <cellStyle name="Обычный 2 2 3_дод 1 до форми 6(struktura)_дод 1 до форми 6(struktura) (2) 2" xfId="7" xr:uid="{00000000-0005-0000-0000-000007000000}"/>
    <cellStyle name="Обычный_Додаток 5а (Розшифровка інших витрат)" xfId="8" xr:uid="{00000000-0005-0000-0000-000008000000}"/>
    <cellStyle name="Обычный_Рівнеенерго_10_05" xfId="9" xr:uid="{00000000-0005-0000-0000-000009000000}"/>
    <cellStyle name="Обычный_Розшифрування до тарифів 2006" xfId="10" xr:uid="{00000000-0005-0000-0000-00000A000000}"/>
  </cellStyles>
  <dxfs count="16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R293"/>
  <sheetViews>
    <sheetView showGridLines="0" tabSelected="1" topLeftCell="A91" zoomScale="70" zoomScaleNormal="70" workbookViewId="0">
      <selection activeCell="D12" sqref="D12:O12"/>
    </sheetView>
  </sheetViews>
  <sheetFormatPr defaultColWidth="4.5703125" defaultRowHeight="12.75" x14ac:dyDescent="0.2"/>
  <cols>
    <col min="1" max="1" width="6.42578125" style="128" customWidth="1"/>
    <col min="2" max="2" width="12.7109375" style="128" customWidth="1"/>
    <col min="3" max="3" width="86.140625" style="128" customWidth="1"/>
    <col min="4" max="4" width="16.28515625" style="128" customWidth="1"/>
    <col min="5" max="5" width="10" style="128" customWidth="1"/>
    <col min="6" max="8" width="23.140625" style="128" customWidth="1"/>
    <col min="9" max="12" width="23.140625" style="129" customWidth="1"/>
    <col min="13" max="15" width="23.140625" style="128" customWidth="1"/>
    <col min="16" max="16" width="9.5703125" style="128" customWidth="1"/>
    <col min="17" max="17" width="4.42578125" style="128" customWidth="1"/>
    <col min="18" max="28" width="9.140625" style="128" customWidth="1"/>
    <col min="29" max="29" width="6.5703125" style="128" customWidth="1"/>
    <col min="30" max="49" width="9.140625" style="128" customWidth="1"/>
    <col min="50" max="50" width="2.7109375" style="128" customWidth="1"/>
    <col min="51" max="70" width="9.140625" style="128" customWidth="1"/>
    <col min="71" max="71" width="1" style="128" customWidth="1"/>
    <col min="72" max="97" width="9.140625" style="128" customWidth="1"/>
    <col min="98" max="98" width="3.7109375" style="128" customWidth="1"/>
    <col min="99" max="113" width="9.140625" style="128" customWidth="1"/>
    <col min="114" max="114" width="2.28515625" style="128" customWidth="1"/>
    <col min="115" max="129" width="9.140625" style="128" customWidth="1"/>
    <col min="130" max="130" width="6" style="128" customWidth="1"/>
    <col min="131" max="144" width="9.140625" style="128" customWidth="1"/>
    <col min="145" max="145" width="8.28515625" style="128" customWidth="1"/>
    <col min="146" max="161" width="9.140625" style="128" customWidth="1"/>
    <col min="162" max="162" width="4.28515625" style="128" customWidth="1"/>
    <col min="163" max="177" width="9.140625" style="128" customWidth="1"/>
    <col min="178" max="178" width="0.7109375" style="128" customWidth="1"/>
    <col min="179" max="191" width="9.140625" style="128" customWidth="1"/>
    <col min="192" max="192" width="2.28515625" style="128" customWidth="1"/>
    <col min="193" max="201" width="9.140625" style="128" customWidth="1"/>
    <col min="202" max="202" width="1.7109375" style="128" customWidth="1"/>
    <col min="203" max="206" width="9.140625" style="128" customWidth="1"/>
    <col min="207" max="207" width="0.85546875" style="128" customWidth="1"/>
    <col min="208" max="217" width="9.140625" style="128" customWidth="1"/>
    <col min="218" max="218" width="7.28515625" style="128" customWidth="1"/>
    <col min="219" max="231" width="9.140625" style="128" customWidth="1"/>
    <col min="232" max="232" width="6.85546875" style="128" customWidth="1"/>
    <col min="233" max="240" width="9.140625" style="128" customWidth="1"/>
    <col min="241" max="241" width="1.85546875" style="128" customWidth="1"/>
    <col min="242" max="248" width="9.140625" style="128" customWidth="1"/>
    <col min="249" max="249" width="3.42578125" style="128" customWidth="1"/>
    <col min="250" max="251" width="58.5703125" style="128" customWidth="1"/>
    <col min="252" max="252" width="30.28515625" style="128" customWidth="1"/>
    <col min="253" max="253" width="10.7109375" style="128" customWidth="1"/>
    <col min="254" max="254" width="8.5703125" style="128" customWidth="1"/>
    <col min="255" max="255" width="6.7109375" style="128" customWidth="1"/>
    <col min="256" max="16384" width="4.5703125" style="128"/>
  </cols>
  <sheetData>
    <row r="1" spans="2:17" ht="33.75" customHeight="1" x14ac:dyDescent="0.3">
      <c r="B1" s="320" t="s">
        <v>85</v>
      </c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2"/>
      <c r="N1" s="322"/>
      <c r="O1" s="322"/>
    </row>
    <row r="2" spans="2:17" s="136" customFormat="1" ht="18" customHeight="1" x14ac:dyDescent="0.3">
      <c r="B2" s="343" t="s">
        <v>162</v>
      </c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22"/>
      <c r="N2" s="322"/>
      <c r="O2" s="322"/>
    </row>
    <row r="3" spans="2:17" s="136" customFormat="1" ht="28.5" customHeight="1" x14ac:dyDescent="0.3">
      <c r="B3" s="157"/>
      <c r="C3" s="288"/>
      <c r="D3" s="288"/>
      <c r="E3" s="288"/>
      <c r="F3" s="158" t="s">
        <v>518</v>
      </c>
      <c r="G3" s="167"/>
      <c r="I3" s="167"/>
      <c r="J3" s="157" t="s">
        <v>519</v>
      </c>
      <c r="K3" s="150"/>
      <c r="L3" s="150"/>
      <c r="M3" s="149"/>
      <c r="N3" s="149"/>
      <c r="O3" s="149"/>
    </row>
    <row r="4" spans="2:17" s="136" customFormat="1" ht="18" customHeight="1" x14ac:dyDescent="0.25">
      <c r="C4" s="159"/>
      <c r="D4" s="159"/>
      <c r="E4" s="159"/>
      <c r="F4" s="342" t="s">
        <v>166</v>
      </c>
      <c r="G4" s="342"/>
      <c r="H4" s="342"/>
      <c r="I4" s="342"/>
      <c r="J4" s="342"/>
      <c r="K4" s="159"/>
      <c r="L4" s="159"/>
      <c r="M4" s="149"/>
      <c r="N4" s="149"/>
      <c r="O4" s="149"/>
    </row>
    <row r="5" spans="2:17" s="136" customFormat="1" ht="15.75" customHeight="1" thickBot="1" x14ac:dyDescent="0.3">
      <c r="C5" s="138"/>
      <c r="D5" s="138"/>
      <c r="E5" s="138"/>
      <c r="F5" s="138"/>
      <c r="G5" s="138"/>
      <c r="H5" s="138"/>
      <c r="I5" s="138"/>
      <c r="J5" s="138"/>
      <c r="K5" s="138"/>
      <c r="L5" s="138"/>
    </row>
    <row r="6" spans="2:17" s="136" customFormat="1" ht="38.25" customHeight="1" thickBot="1" x14ac:dyDescent="0.35">
      <c r="B6" s="356" t="s">
        <v>0</v>
      </c>
      <c r="C6" s="458"/>
      <c r="D6" s="458"/>
      <c r="E6" s="459"/>
      <c r="F6" s="356" t="s">
        <v>1</v>
      </c>
      <c r="G6" s="357"/>
      <c r="H6" s="139"/>
      <c r="I6" s="140"/>
      <c r="J6" s="140"/>
      <c r="K6" s="141"/>
      <c r="M6" s="292" t="s">
        <v>409</v>
      </c>
      <c r="N6" s="292"/>
      <c r="O6" s="292"/>
    </row>
    <row r="7" spans="2:17" s="136" customFormat="1" ht="38.25" customHeight="1" x14ac:dyDescent="0.3">
      <c r="B7" s="354" t="s">
        <v>479</v>
      </c>
      <c r="C7" s="303"/>
      <c r="D7" s="303"/>
      <c r="E7" s="355"/>
      <c r="F7" s="358" t="s">
        <v>455</v>
      </c>
      <c r="G7" s="359"/>
      <c r="H7" s="142"/>
      <c r="I7" s="153"/>
      <c r="J7" s="153"/>
      <c r="K7" s="153"/>
      <c r="M7" s="293" t="s">
        <v>2</v>
      </c>
      <c r="N7" s="293"/>
      <c r="O7" s="293"/>
    </row>
    <row r="8" spans="2:17" s="136" customFormat="1" ht="60" customHeight="1" x14ac:dyDescent="0.3">
      <c r="B8" s="365" t="s">
        <v>515</v>
      </c>
      <c r="C8" s="366"/>
      <c r="D8" s="366"/>
      <c r="E8" s="367"/>
      <c r="F8" s="360"/>
      <c r="G8" s="361"/>
      <c r="H8" s="143"/>
      <c r="I8" s="153"/>
      <c r="J8" s="153"/>
      <c r="K8" s="153"/>
      <c r="M8" s="294" t="s">
        <v>567</v>
      </c>
      <c r="N8" s="294"/>
      <c r="O8" s="294"/>
    </row>
    <row r="9" spans="2:17" s="136" customFormat="1" ht="39" customHeight="1" thickBot="1" x14ac:dyDescent="0.35">
      <c r="B9" s="368"/>
      <c r="C9" s="369"/>
      <c r="D9" s="369"/>
      <c r="E9" s="370"/>
      <c r="F9" s="362"/>
      <c r="G9" s="363"/>
      <c r="H9" s="144"/>
      <c r="I9" s="153"/>
      <c r="J9" s="153"/>
      <c r="K9" s="153"/>
      <c r="M9" s="294" t="s">
        <v>568</v>
      </c>
      <c r="N9" s="294"/>
      <c r="O9" s="294"/>
    </row>
    <row r="10" spans="2:17" s="136" customFormat="1" ht="27" customHeight="1" thickBot="1" x14ac:dyDescent="0.35">
      <c r="C10" s="145"/>
      <c r="D10" s="145"/>
      <c r="E10" s="145"/>
      <c r="F10" s="364"/>
      <c r="G10" s="364"/>
      <c r="H10" s="334"/>
      <c r="I10" s="334"/>
      <c r="J10" s="148"/>
      <c r="K10" s="146"/>
      <c r="L10" s="146"/>
      <c r="M10" s="147"/>
      <c r="N10" s="147"/>
      <c r="O10" s="147"/>
    </row>
    <row r="11" spans="2:17" s="136" customFormat="1" ht="21" customHeight="1" x14ac:dyDescent="0.3">
      <c r="B11" s="371" t="s">
        <v>13</v>
      </c>
      <c r="C11" s="303"/>
      <c r="D11" s="303"/>
      <c r="E11" s="304"/>
      <c r="F11" s="304"/>
      <c r="G11" s="304"/>
      <c r="H11" s="304"/>
      <c r="I11" s="304"/>
      <c r="J11" s="304"/>
      <c r="K11" s="304"/>
      <c r="L11" s="304"/>
      <c r="M11" s="304"/>
      <c r="N11" s="304"/>
      <c r="O11" s="305"/>
    </row>
    <row r="12" spans="2:17" s="136" customFormat="1" ht="20.25" customHeight="1" x14ac:dyDescent="0.3">
      <c r="B12" s="351" t="s">
        <v>480</v>
      </c>
      <c r="C12" s="366"/>
      <c r="D12" s="306"/>
      <c r="E12" s="306"/>
      <c r="F12" s="306"/>
      <c r="G12" s="306"/>
      <c r="H12" s="306"/>
      <c r="I12" s="306"/>
      <c r="J12" s="306"/>
      <c r="K12" s="306"/>
      <c r="L12" s="306"/>
      <c r="M12" s="306"/>
      <c r="N12" s="306"/>
      <c r="O12" s="307"/>
      <c r="P12" s="133"/>
      <c r="Q12" s="133"/>
    </row>
    <row r="13" spans="2:17" s="136" customFormat="1" ht="25.5" customHeight="1" x14ac:dyDescent="0.3">
      <c r="B13" s="351" t="s">
        <v>246</v>
      </c>
      <c r="C13" s="366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345"/>
      <c r="O13" s="346"/>
      <c r="P13" s="133"/>
      <c r="Q13" s="133"/>
    </row>
    <row r="14" spans="2:17" s="136" customFormat="1" ht="25.5" customHeight="1" x14ac:dyDescent="0.3">
      <c r="B14" s="460" t="s">
        <v>565</v>
      </c>
      <c r="C14" s="461"/>
      <c r="D14" s="345"/>
      <c r="E14" s="345"/>
      <c r="F14" s="345"/>
      <c r="G14" s="345"/>
      <c r="H14" s="345"/>
      <c r="I14" s="345"/>
      <c r="J14" s="345"/>
      <c r="K14" s="345"/>
      <c r="L14" s="345"/>
      <c r="M14" s="345"/>
      <c r="N14" s="345"/>
      <c r="O14" s="346"/>
      <c r="P14" s="133"/>
      <c r="Q14" s="133"/>
    </row>
    <row r="15" spans="2:17" s="136" customFormat="1" ht="25.5" customHeight="1" x14ac:dyDescent="0.3">
      <c r="B15" s="460" t="s">
        <v>566</v>
      </c>
      <c r="C15" s="461"/>
      <c r="D15" s="345"/>
      <c r="E15" s="345"/>
      <c r="F15" s="345"/>
      <c r="G15" s="345"/>
      <c r="H15" s="345"/>
      <c r="I15" s="345"/>
      <c r="J15" s="345"/>
      <c r="K15" s="345"/>
      <c r="L15" s="345"/>
      <c r="M15" s="345"/>
      <c r="N15" s="345"/>
      <c r="O15" s="346"/>
      <c r="P15" s="133"/>
      <c r="Q15" s="133"/>
    </row>
    <row r="16" spans="2:17" s="136" customFormat="1" ht="19.5" customHeight="1" x14ac:dyDescent="0.3">
      <c r="B16" s="351" t="s">
        <v>190</v>
      </c>
      <c r="C16" s="366"/>
      <c r="D16" s="345"/>
      <c r="E16" s="345"/>
      <c r="F16" s="345"/>
      <c r="G16" s="345"/>
      <c r="H16" s="345"/>
      <c r="I16" s="345"/>
      <c r="J16" s="345"/>
      <c r="K16" s="345"/>
      <c r="L16" s="345"/>
      <c r="M16" s="345"/>
      <c r="N16" s="345"/>
      <c r="O16" s="346"/>
      <c r="P16" s="133"/>
      <c r="Q16" s="133"/>
    </row>
    <row r="17" spans="1:96" s="136" customFormat="1" ht="19.5" customHeight="1" thickBot="1" x14ac:dyDescent="0.3">
      <c r="B17" s="137" t="s">
        <v>3</v>
      </c>
      <c r="C17" s="289" t="s">
        <v>247</v>
      </c>
      <c r="D17" s="347" t="s">
        <v>248</v>
      </c>
      <c r="E17" s="348"/>
      <c r="F17" s="348"/>
      <c r="G17" s="348"/>
      <c r="H17" s="348"/>
      <c r="I17" s="348"/>
      <c r="J17" s="348"/>
      <c r="K17" s="348"/>
      <c r="L17" s="348"/>
      <c r="M17" s="349"/>
      <c r="N17" s="349"/>
      <c r="O17" s="350"/>
      <c r="P17" s="133"/>
      <c r="Q17" s="133"/>
    </row>
    <row r="18" spans="1:96" s="136" customFormat="1" ht="12.75" customHeight="1" thickBot="1" x14ac:dyDescent="0.3">
      <c r="A18" s="133"/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4"/>
      <c r="N18" s="135"/>
      <c r="O18" s="135"/>
      <c r="P18" s="133"/>
      <c r="Q18" s="133"/>
    </row>
    <row r="19" spans="1:96" ht="67.5" customHeight="1" x14ac:dyDescent="0.2">
      <c r="B19" s="340" t="s">
        <v>87</v>
      </c>
      <c r="C19" s="300" t="s">
        <v>185</v>
      </c>
      <c r="D19" s="310" t="s">
        <v>141</v>
      </c>
      <c r="E19" s="352" t="s">
        <v>4</v>
      </c>
      <c r="F19" s="299" t="s">
        <v>20</v>
      </c>
      <c r="G19" s="299"/>
      <c r="H19" s="296" t="s">
        <v>200</v>
      </c>
      <c r="I19" s="296" t="s">
        <v>483</v>
      </c>
      <c r="J19" s="296" t="s">
        <v>517</v>
      </c>
      <c r="K19" s="296" t="s">
        <v>331</v>
      </c>
      <c r="L19" s="296" t="s">
        <v>439</v>
      </c>
      <c r="M19" s="314" t="s">
        <v>561</v>
      </c>
      <c r="N19" s="315"/>
      <c r="O19" s="316"/>
    </row>
    <row r="20" spans="1:96" ht="26.25" customHeight="1" x14ac:dyDescent="0.2">
      <c r="B20" s="341"/>
      <c r="C20" s="301"/>
      <c r="D20" s="311"/>
      <c r="E20" s="353"/>
      <c r="F20" s="317" t="s">
        <v>410</v>
      </c>
      <c r="G20" s="333" t="s">
        <v>5</v>
      </c>
      <c r="H20" s="331"/>
      <c r="I20" s="312"/>
      <c r="J20" s="297"/>
      <c r="K20" s="312"/>
      <c r="L20" s="312"/>
      <c r="M20" s="319" t="s">
        <v>328</v>
      </c>
      <c r="N20" s="308" t="s">
        <v>329</v>
      </c>
      <c r="O20" s="309" t="s">
        <v>330</v>
      </c>
    </row>
    <row r="21" spans="1:96" ht="34.5" customHeight="1" x14ac:dyDescent="0.2">
      <c r="B21" s="341"/>
      <c r="C21" s="302"/>
      <c r="D21" s="302"/>
      <c r="E21" s="353"/>
      <c r="F21" s="318"/>
      <c r="G21" s="333"/>
      <c r="H21" s="332"/>
      <c r="I21" s="313"/>
      <c r="J21" s="298"/>
      <c r="K21" s="313"/>
      <c r="L21" s="313"/>
      <c r="M21" s="319"/>
      <c r="N21" s="308"/>
      <c r="O21" s="309"/>
    </row>
    <row r="22" spans="1:96" ht="18" customHeight="1" x14ac:dyDescent="0.2">
      <c r="A22" s="132"/>
      <c r="B22" s="69" t="s">
        <v>8</v>
      </c>
      <c r="C22" s="70" t="s">
        <v>6</v>
      </c>
      <c r="D22" s="70" t="s">
        <v>86</v>
      </c>
      <c r="E22" s="70" t="s">
        <v>142</v>
      </c>
      <c r="F22" s="70">
        <v>1</v>
      </c>
      <c r="G22" s="70">
        <v>2</v>
      </c>
      <c r="H22" s="70">
        <v>3</v>
      </c>
      <c r="I22" s="71" t="s">
        <v>106</v>
      </c>
      <c r="J22" s="71" t="s">
        <v>108</v>
      </c>
      <c r="K22" s="70">
        <v>6</v>
      </c>
      <c r="L22" s="70">
        <v>7</v>
      </c>
      <c r="M22" s="72" t="s">
        <v>125</v>
      </c>
      <c r="N22" s="70">
        <v>9</v>
      </c>
      <c r="O22" s="73">
        <v>10</v>
      </c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  <c r="AF22" s="132"/>
      <c r="AG22" s="132"/>
      <c r="AH22" s="132"/>
      <c r="AI22" s="132"/>
      <c r="AJ22" s="132"/>
      <c r="AK22" s="132"/>
      <c r="AL22" s="132"/>
      <c r="AM22" s="132"/>
      <c r="AN22" s="132"/>
      <c r="AO22" s="132"/>
      <c r="AP22" s="132"/>
      <c r="AQ22" s="132"/>
      <c r="AR22" s="132"/>
      <c r="AS22" s="132"/>
      <c r="AT22" s="132"/>
      <c r="AU22" s="132"/>
      <c r="AV22" s="132"/>
      <c r="AW22" s="132"/>
      <c r="AX22" s="132"/>
      <c r="AY22" s="132"/>
      <c r="AZ22" s="132"/>
      <c r="BA22" s="132"/>
      <c r="BB22" s="132"/>
      <c r="BC22" s="132"/>
      <c r="BD22" s="132"/>
      <c r="BE22" s="132"/>
      <c r="BF22" s="132"/>
      <c r="BG22" s="132"/>
      <c r="BH22" s="132"/>
      <c r="BI22" s="132"/>
      <c r="BJ22" s="132"/>
      <c r="BK22" s="132"/>
      <c r="BL22" s="132"/>
      <c r="BM22" s="132"/>
      <c r="BN22" s="132"/>
      <c r="BO22" s="132"/>
      <c r="BP22" s="132"/>
      <c r="BQ22" s="132"/>
      <c r="BR22" s="132"/>
      <c r="BS22" s="132"/>
      <c r="BT22" s="132"/>
      <c r="BU22" s="132"/>
      <c r="BV22" s="132"/>
      <c r="BW22" s="132"/>
      <c r="BX22" s="132"/>
      <c r="BY22" s="132"/>
      <c r="BZ22" s="132"/>
      <c r="CA22" s="132"/>
      <c r="CB22" s="132"/>
      <c r="CC22" s="132"/>
      <c r="CD22" s="132"/>
      <c r="CE22" s="132"/>
      <c r="CF22" s="132"/>
      <c r="CG22" s="132"/>
      <c r="CH22" s="132"/>
      <c r="CI22" s="132"/>
      <c r="CJ22" s="132"/>
      <c r="CK22" s="132"/>
      <c r="CL22" s="132"/>
      <c r="CM22" s="132"/>
      <c r="CN22" s="132"/>
      <c r="CO22" s="132"/>
      <c r="CP22" s="132"/>
      <c r="CQ22" s="132"/>
      <c r="CR22" s="132"/>
    </row>
    <row r="23" spans="1:96" ht="21.75" customHeight="1" x14ac:dyDescent="0.2">
      <c r="A23" s="132"/>
      <c r="B23" s="335" t="s">
        <v>192</v>
      </c>
      <c r="C23" s="336"/>
      <c r="D23" s="337"/>
      <c r="E23" s="337"/>
      <c r="F23" s="337"/>
      <c r="G23" s="337"/>
      <c r="H23" s="337"/>
      <c r="I23" s="337"/>
      <c r="J23" s="337"/>
      <c r="K23" s="337"/>
      <c r="L23" s="337"/>
      <c r="M23" s="338"/>
      <c r="N23" s="338"/>
      <c r="O23" s="339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</row>
    <row r="24" spans="1:96" s="132" customFormat="1" ht="18.75" x14ac:dyDescent="0.2">
      <c r="B24" s="74" t="s">
        <v>121</v>
      </c>
      <c r="C24" s="75" t="s">
        <v>193</v>
      </c>
      <c r="D24" s="76" t="s">
        <v>119</v>
      </c>
      <c r="E24" s="47" t="s">
        <v>24</v>
      </c>
      <c r="F24" s="82">
        <f>SUM(F25+F34+F35+F36+F37+F38+F46)</f>
        <v>0</v>
      </c>
      <c r="G24" s="82">
        <f>SUM(G25+G34+G35+G36+G37+G38)</f>
        <v>0</v>
      </c>
      <c r="H24" s="82">
        <f>SUM(H25+H35+H36+H37+H38)</f>
        <v>0</v>
      </c>
      <c r="I24" s="82">
        <f>SUM(I25+I35+I36+I37+I38)</f>
        <v>0</v>
      </c>
      <c r="J24" s="82">
        <f>SUM(J25+J35+J36+J37+J38)</f>
        <v>0</v>
      </c>
      <c r="K24" s="82">
        <f>SUM(K25+K35+K36+K37+K38)</f>
        <v>0</v>
      </c>
      <c r="L24" s="154">
        <f>G24+I24+K24</f>
        <v>0</v>
      </c>
      <c r="M24" s="82">
        <f>SUM(M25+M34+M35+M36+M37+M38)</f>
        <v>0</v>
      </c>
      <c r="N24" s="82">
        <f>SUM(N25+N34+N35+N36+N37+N38)</f>
        <v>0</v>
      </c>
      <c r="O24" s="113">
        <f>SUM(O25+O34+O35+O36+O37+O38)</f>
        <v>0</v>
      </c>
    </row>
    <row r="25" spans="1:96" s="132" customFormat="1" ht="18.75" x14ac:dyDescent="0.2">
      <c r="B25" s="77" t="s">
        <v>88</v>
      </c>
      <c r="C25" s="78" t="s">
        <v>186</v>
      </c>
      <c r="D25" s="79" t="s">
        <v>119</v>
      </c>
      <c r="E25" s="48" t="s">
        <v>25</v>
      </c>
      <c r="F25" s="49">
        <f>SUM(F26:F32)</f>
        <v>0</v>
      </c>
      <c r="G25" s="49">
        <f>SUM(G26:G32)</f>
        <v>0</v>
      </c>
      <c r="H25" s="49">
        <f>SUM(H26:H32)</f>
        <v>0</v>
      </c>
      <c r="I25" s="49">
        <f>SUM(I26,I27,I30,I32,I33)</f>
        <v>0</v>
      </c>
      <c r="J25" s="49">
        <f>SUM(J26,J27,J30,J32,J33)</f>
        <v>0</v>
      </c>
      <c r="K25" s="49">
        <f>SUM(K26,K27,K30,K31,K32,K33)</f>
        <v>0</v>
      </c>
      <c r="L25" s="154">
        <f>G25+I25+K25</f>
        <v>0</v>
      </c>
      <c r="M25" s="52">
        <f>SUM(M26:M33)</f>
        <v>0</v>
      </c>
      <c r="N25" s="52">
        <f>SUM(N26:N33)</f>
        <v>0</v>
      </c>
      <c r="O25" s="114">
        <f>SUM(O26:O33)</f>
        <v>0</v>
      </c>
    </row>
    <row r="26" spans="1:96" s="132" customFormat="1" ht="18.75" x14ac:dyDescent="0.2">
      <c r="B26" s="77" t="s">
        <v>157</v>
      </c>
      <c r="C26" s="80" t="s">
        <v>295</v>
      </c>
      <c r="D26" s="79" t="s">
        <v>119</v>
      </c>
      <c r="E26" s="47" t="s">
        <v>26</v>
      </c>
      <c r="F26" s="50"/>
      <c r="G26" s="50"/>
      <c r="H26" s="236"/>
      <c r="I26" s="50"/>
      <c r="J26" s="50"/>
      <c r="K26" s="50"/>
      <c r="L26" s="154">
        <f>G26+I26+K26</f>
        <v>0</v>
      </c>
      <c r="M26" s="51"/>
      <c r="N26" s="51"/>
      <c r="O26" s="115"/>
      <c r="P26" s="128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28"/>
      <c r="AE26" s="128"/>
      <c r="AF26" s="128"/>
      <c r="AG26" s="128"/>
      <c r="AH26" s="128"/>
      <c r="AI26" s="128"/>
      <c r="AJ26" s="128"/>
      <c r="AK26" s="128"/>
      <c r="AL26" s="128"/>
      <c r="AM26" s="128"/>
      <c r="AN26" s="128"/>
      <c r="AO26" s="128"/>
      <c r="AP26" s="128"/>
      <c r="AQ26" s="128"/>
      <c r="AR26" s="128"/>
      <c r="AS26" s="128"/>
      <c r="AT26" s="128"/>
      <c r="AU26" s="128"/>
      <c r="AV26" s="128"/>
      <c r="AW26" s="128"/>
      <c r="AX26" s="128"/>
      <c r="AY26" s="128"/>
      <c r="AZ26" s="128"/>
      <c r="BA26" s="128"/>
      <c r="BB26" s="128"/>
      <c r="BC26" s="128"/>
      <c r="BD26" s="128"/>
      <c r="BE26" s="128"/>
      <c r="BF26" s="128"/>
      <c r="BG26" s="128"/>
      <c r="BH26" s="128"/>
      <c r="BI26" s="128"/>
      <c r="BJ26" s="128"/>
      <c r="BK26" s="128"/>
      <c r="BL26" s="128"/>
      <c r="BM26" s="128"/>
      <c r="BN26" s="128"/>
      <c r="BO26" s="128"/>
      <c r="BP26" s="128"/>
      <c r="BQ26" s="128"/>
      <c r="BR26" s="128"/>
      <c r="BS26" s="128"/>
      <c r="BT26" s="128"/>
      <c r="BU26" s="128"/>
      <c r="BV26" s="128"/>
      <c r="BW26" s="128"/>
      <c r="BX26" s="128"/>
      <c r="BY26" s="128"/>
      <c r="BZ26" s="128"/>
      <c r="CA26" s="128"/>
      <c r="CB26" s="128"/>
      <c r="CC26" s="128"/>
      <c r="CD26" s="128"/>
      <c r="CE26" s="128"/>
      <c r="CF26" s="128"/>
      <c r="CG26" s="128"/>
      <c r="CH26" s="128"/>
      <c r="CI26" s="128"/>
      <c r="CJ26" s="128"/>
      <c r="CK26" s="128"/>
      <c r="CL26" s="128"/>
      <c r="CM26" s="128"/>
      <c r="CN26" s="128"/>
      <c r="CO26" s="128"/>
      <c r="CP26" s="128"/>
    </row>
    <row r="27" spans="1:96" s="132" customFormat="1" ht="18.75" x14ac:dyDescent="0.2">
      <c r="B27" s="77" t="s">
        <v>158</v>
      </c>
      <c r="C27" s="80" t="s">
        <v>441</v>
      </c>
      <c r="D27" s="79" t="s">
        <v>119</v>
      </c>
      <c r="E27" s="48" t="s">
        <v>28</v>
      </c>
      <c r="F27" s="50"/>
      <c r="G27" s="50"/>
      <c r="H27" s="236"/>
      <c r="I27" s="50"/>
      <c r="J27" s="50"/>
      <c r="K27" s="50"/>
      <c r="L27" s="154">
        <f>G27+I27+K27</f>
        <v>0</v>
      </c>
      <c r="M27" s="51"/>
      <c r="N27" s="51"/>
      <c r="O27" s="115"/>
      <c r="P27" s="128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  <c r="AF27" s="128"/>
      <c r="AG27" s="128"/>
      <c r="AH27" s="128"/>
      <c r="AI27" s="128"/>
      <c r="AJ27" s="128"/>
      <c r="AK27" s="128"/>
      <c r="AL27" s="128"/>
      <c r="AM27" s="128"/>
      <c r="AN27" s="128"/>
      <c r="AO27" s="128"/>
      <c r="AP27" s="128"/>
      <c r="AQ27" s="128"/>
      <c r="AR27" s="128"/>
      <c r="AS27" s="128"/>
      <c r="AT27" s="128"/>
      <c r="AU27" s="128"/>
      <c r="AV27" s="128"/>
      <c r="AW27" s="128"/>
      <c r="AX27" s="128"/>
      <c r="AY27" s="128"/>
      <c r="AZ27" s="128"/>
      <c r="BA27" s="128"/>
      <c r="BB27" s="128"/>
      <c r="BC27" s="128"/>
      <c r="BD27" s="128"/>
      <c r="BE27" s="128"/>
      <c r="BF27" s="128"/>
      <c r="BG27" s="128"/>
      <c r="BH27" s="128"/>
      <c r="BI27" s="128"/>
      <c r="BJ27" s="128"/>
      <c r="BK27" s="128"/>
      <c r="BL27" s="128"/>
      <c r="BM27" s="128"/>
      <c r="BN27" s="128"/>
      <c r="BO27" s="128"/>
      <c r="BP27" s="128"/>
      <c r="BQ27" s="128"/>
      <c r="BR27" s="128"/>
      <c r="BS27" s="128"/>
      <c r="BT27" s="128"/>
      <c r="BU27" s="128"/>
      <c r="BV27" s="128"/>
      <c r="BW27" s="128"/>
      <c r="BX27" s="128"/>
      <c r="BY27" s="128"/>
      <c r="BZ27" s="128"/>
      <c r="CA27" s="128"/>
      <c r="CB27" s="128"/>
      <c r="CC27" s="128"/>
      <c r="CD27" s="128"/>
      <c r="CE27" s="128"/>
      <c r="CF27" s="128"/>
      <c r="CG27" s="128"/>
      <c r="CH27" s="128"/>
      <c r="CI27" s="128"/>
      <c r="CJ27" s="128"/>
      <c r="CK27" s="128"/>
      <c r="CL27" s="128"/>
      <c r="CM27" s="128"/>
      <c r="CN27" s="128"/>
      <c r="CO27" s="128"/>
      <c r="CP27" s="128"/>
    </row>
    <row r="28" spans="1:96" s="132" customFormat="1" ht="18.75" x14ac:dyDescent="0.2">
      <c r="B28" s="77" t="s">
        <v>191</v>
      </c>
      <c r="C28" s="80" t="s">
        <v>392</v>
      </c>
      <c r="D28" s="79" t="s">
        <v>119</v>
      </c>
      <c r="E28" s="47" t="s">
        <v>30</v>
      </c>
      <c r="F28" s="50"/>
      <c r="G28" s="50"/>
      <c r="H28" s="236"/>
      <c r="I28" s="265"/>
      <c r="J28" s="265"/>
      <c r="K28" s="265"/>
      <c r="L28" s="49">
        <f>G28</f>
        <v>0</v>
      </c>
      <c r="M28" s="51"/>
      <c r="N28" s="51"/>
      <c r="O28" s="115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28"/>
      <c r="AE28" s="128"/>
      <c r="AF28" s="128"/>
      <c r="AG28" s="128"/>
      <c r="AH28" s="128"/>
      <c r="AI28" s="128"/>
      <c r="AJ28" s="128"/>
      <c r="AK28" s="128"/>
      <c r="AL28" s="128"/>
      <c r="AM28" s="128"/>
      <c r="AN28" s="128"/>
      <c r="AO28" s="128"/>
      <c r="AP28" s="128"/>
      <c r="AQ28" s="128"/>
      <c r="AR28" s="128"/>
      <c r="AS28" s="128"/>
      <c r="AT28" s="128"/>
      <c r="AU28" s="128"/>
      <c r="AV28" s="128"/>
      <c r="AW28" s="128"/>
      <c r="AX28" s="128"/>
      <c r="AY28" s="128"/>
      <c r="AZ28" s="128"/>
      <c r="BA28" s="128"/>
      <c r="BB28" s="128"/>
      <c r="BC28" s="128"/>
      <c r="BD28" s="128"/>
      <c r="BE28" s="128"/>
      <c r="BF28" s="128"/>
      <c r="BG28" s="128"/>
      <c r="BH28" s="128"/>
      <c r="BI28" s="128"/>
      <c r="BJ28" s="128"/>
      <c r="BK28" s="128"/>
      <c r="BL28" s="128"/>
      <c r="BM28" s="128"/>
      <c r="BN28" s="128"/>
      <c r="BO28" s="128"/>
      <c r="BP28" s="128"/>
      <c r="BQ28" s="128"/>
      <c r="BR28" s="128"/>
      <c r="BS28" s="128"/>
      <c r="BT28" s="128"/>
      <c r="BU28" s="128"/>
      <c r="BV28" s="128"/>
      <c r="BW28" s="128"/>
      <c r="BX28" s="128"/>
      <c r="BY28" s="128"/>
      <c r="BZ28" s="128"/>
      <c r="CA28" s="128"/>
      <c r="CB28" s="128"/>
      <c r="CC28" s="128"/>
      <c r="CD28" s="128"/>
      <c r="CE28" s="128"/>
      <c r="CF28" s="128"/>
      <c r="CG28" s="128"/>
      <c r="CH28" s="128"/>
      <c r="CI28" s="128"/>
      <c r="CJ28" s="128"/>
      <c r="CK28" s="128"/>
      <c r="CL28" s="128"/>
      <c r="CM28" s="128"/>
      <c r="CN28" s="128"/>
      <c r="CO28" s="128"/>
      <c r="CP28" s="128"/>
    </row>
    <row r="29" spans="1:96" s="132" customFormat="1" ht="18.75" x14ac:dyDescent="0.2">
      <c r="B29" s="77" t="s">
        <v>159</v>
      </c>
      <c r="C29" s="80" t="s">
        <v>393</v>
      </c>
      <c r="D29" s="79" t="s">
        <v>119</v>
      </c>
      <c r="E29" s="48" t="s">
        <v>31</v>
      </c>
      <c r="F29" s="50"/>
      <c r="G29" s="50"/>
      <c r="H29" s="236"/>
      <c r="I29" s="265"/>
      <c r="J29" s="265"/>
      <c r="K29" s="265"/>
      <c r="L29" s="49">
        <f>G29</f>
        <v>0</v>
      </c>
      <c r="M29" s="51"/>
      <c r="N29" s="51"/>
      <c r="O29" s="115"/>
      <c r="P29" s="128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  <c r="AF29" s="128"/>
      <c r="AG29" s="128"/>
      <c r="AH29" s="128"/>
      <c r="AI29" s="128"/>
      <c r="AJ29" s="128"/>
      <c r="AK29" s="128"/>
      <c r="AL29" s="128"/>
      <c r="AM29" s="128"/>
      <c r="AN29" s="128"/>
      <c r="AO29" s="128"/>
      <c r="AP29" s="128"/>
      <c r="AQ29" s="128"/>
      <c r="AR29" s="128"/>
      <c r="AS29" s="128"/>
      <c r="AT29" s="128"/>
      <c r="AU29" s="128"/>
      <c r="AV29" s="128"/>
      <c r="AW29" s="128"/>
      <c r="AX29" s="128"/>
      <c r="AY29" s="128"/>
      <c r="AZ29" s="128"/>
      <c r="BA29" s="128"/>
      <c r="BB29" s="128"/>
      <c r="BC29" s="128"/>
      <c r="BD29" s="128"/>
      <c r="BE29" s="128"/>
      <c r="BF29" s="128"/>
      <c r="BG29" s="128"/>
      <c r="BH29" s="128"/>
      <c r="BI29" s="128"/>
      <c r="BJ29" s="128"/>
      <c r="BK29" s="128"/>
      <c r="BL29" s="128"/>
      <c r="BM29" s="128"/>
      <c r="BN29" s="128"/>
      <c r="BO29" s="128"/>
      <c r="BP29" s="128"/>
      <c r="BQ29" s="128"/>
      <c r="BR29" s="128"/>
      <c r="BS29" s="128"/>
      <c r="BT29" s="128"/>
      <c r="BU29" s="128"/>
      <c r="BV29" s="128"/>
      <c r="BW29" s="128"/>
      <c r="BX29" s="128"/>
      <c r="BY29" s="128"/>
      <c r="BZ29" s="128"/>
      <c r="CA29" s="128"/>
      <c r="CB29" s="128"/>
      <c r="CC29" s="128"/>
      <c r="CD29" s="128"/>
      <c r="CE29" s="128"/>
      <c r="CF29" s="128"/>
      <c r="CG29" s="128"/>
      <c r="CH29" s="128"/>
      <c r="CI29" s="128"/>
      <c r="CJ29" s="128"/>
      <c r="CK29" s="128"/>
      <c r="CL29" s="128"/>
      <c r="CM29" s="128"/>
      <c r="CN29" s="128"/>
      <c r="CO29" s="128"/>
      <c r="CP29" s="128"/>
    </row>
    <row r="30" spans="1:96" ht="18.75" x14ac:dyDescent="0.2">
      <c r="A30" s="132"/>
      <c r="B30" s="77" t="s">
        <v>160</v>
      </c>
      <c r="C30" s="80" t="s">
        <v>437</v>
      </c>
      <c r="D30" s="79" t="s">
        <v>119</v>
      </c>
      <c r="E30" s="47" t="s">
        <v>33</v>
      </c>
      <c r="F30" s="50"/>
      <c r="G30" s="50"/>
      <c r="H30" s="236"/>
      <c r="I30" s="50"/>
      <c r="J30" s="50"/>
      <c r="K30" s="50"/>
      <c r="L30" s="49">
        <f>G30+I30+K30</f>
        <v>0</v>
      </c>
      <c r="M30" s="51"/>
      <c r="N30" s="51"/>
      <c r="O30" s="115"/>
    </row>
    <row r="31" spans="1:96" ht="18.75" x14ac:dyDescent="0.2">
      <c r="B31" s="77" t="s">
        <v>161</v>
      </c>
      <c r="C31" s="80" t="s">
        <v>171</v>
      </c>
      <c r="D31" s="79" t="s">
        <v>119</v>
      </c>
      <c r="E31" s="48" t="s">
        <v>35</v>
      </c>
      <c r="F31" s="50"/>
      <c r="G31" s="50"/>
      <c r="H31" s="236"/>
      <c r="I31" s="265"/>
      <c r="J31" s="265"/>
      <c r="K31" s="50"/>
      <c r="L31" s="49">
        <f>SUM(G31,K31)</f>
        <v>0</v>
      </c>
      <c r="M31" s="51"/>
      <c r="N31" s="51"/>
      <c r="O31" s="115"/>
    </row>
    <row r="32" spans="1:96" ht="31.5" x14ac:dyDescent="0.2">
      <c r="B32" s="77" t="s">
        <v>394</v>
      </c>
      <c r="C32" s="81" t="s">
        <v>438</v>
      </c>
      <c r="D32" s="79" t="s">
        <v>119</v>
      </c>
      <c r="E32" s="47" t="s">
        <v>37</v>
      </c>
      <c r="F32" s="50"/>
      <c r="G32" s="50"/>
      <c r="H32" s="236"/>
      <c r="I32" s="50"/>
      <c r="J32" s="50"/>
      <c r="K32" s="50"/>
      <c r="L32" s="49">
        <f>G32+I32+K32</f>
        <v>0</v>
      </c>
      <c r="M32" s="51"/>
      <c r="N32" s="51"/>
      <c r="O32" s="115"/>
    </row>
    <row r="33" spans="2:15" s="131" customFormat="1" ht="18.75" x14ac:dyDescent="0.2">
      <c r="B33" s="77" t="s">
        <v>395</v>
      </c>
      <c r="C33" s="80" t="s">
        <v>376</v>
      </c>
      <c r="D33" s="79" t="s">
        <v>119</v>
      </c>
      <c r="E33" s="48" t="s">
        <v>39</v>
      </c>
      <c r="F33" s="265"/>
      <c r="G33" s="265"/>
      <c r="H33" s="236"/>
      <c r="I33" s="50"/>
      <c r="J33" s="50"/>
      <c r="K33" s="50"/>
      <c r="L33" s="49">
        <f>I33+K33</f>
        <v>0</v>
      </c>
      <c r="M33" s="51"/>
      <c r="N33" s="51"/>
      <c r="O33" s="115"/>
    </row>
    <row r="34" spans="2:15" s="131" customFormat="1" ht="31.5" x14ac:dyDescent="0.2">
      <c r="B34" s="77" t="s">
        <v>94</v>
      </c>
      <c r="C34" s="83" t="s">
        <v>481</v>
      </c>
      <c r="D34" s="79" t="s">
        <v>119</v>
      </c>
      <c r="E34" s="47" t="s">
        <v>40</v>
      </c>
      <c r="F34" s="50"/>
      <c r="G34" s="50"/>
      <c r="H34" s="265"/>
      <c r="I34" s="265"/>
      <c r="J34" s="265"/>
      <c r="K34" s="265"/>
      <c r="L34" s="49">
        <f>G34</f>
        <v>0</v>
      </c>
      <c r="M34" s="51"/>
      <c r="N34" s="51"/>
      <c r="O34" s="115"/>
    </row>
    <row r="35" spans="2:15" ht="18.75" x14ac:dyDescent="0.2">
      <c r="B35" s="77" t="s">
        <v>95</v>
      </c>
      <c r="C35" s="78" t="s">
        <v>14</v>
      </c>
      <c r="D35" s="79" t="s">
        <v>119</v>
      </c>
      <c r="E35" s="48" t="s">
        <v>42</v>
      </c>
      <c r="F35" s="50"/>
      <c r="G35" s="50"/>
      <c r="H35" s="236"/>
      <c r="I35" s="50"/>
      <c r="J35" s="50"/>
      <c r="K35" s="50"/>
      <c r="L35" s="49">
        <f>G35+I35+K35</f>
        <v>0</v>
      </c>
      <c r="M35" s="51"/>
      <c r="N35" s="51"/>
      <c r="O35" s="115"/>
    </row>
    <row r="36" spans="2:15" ht="18.75" x14ac:dyDescent="0.2">
      <c r="B36" s="77" t="s">
        <v>96</v>
      </c>
      <c r="C36" s="78" t="s">
        <v>15</v>
      </c>
      <c r="D36" s="79" t="s">
        <v>119</v>
      </c>
      <c r="E36" s="47" t="s">
        <v>43</v>
      </c>
      <c r="F36" s="50"/>
      <c r="G36" s="50"/>
      <c r="H36" s="236"/>
      <c r="I36" s="50"/>
      <c r="J36" s="50"/>
      <c r="K36" s="50"/>
      <c r="L36" s="49">
        <f>G36+I36+K36</f>
        <v>0</v>
      </c>
      <c r="M36" s="51"/>
      <c r="N36" s="51"/>
      <c r="O36" s="115"/>
    </row>
    <row r="37" spans="2:15" ht="18.75" x14ac:dyDescent="0.2">
      <c r="B37" s="77" t="s">
        <v>97</v>
      </c>
      <c r="C37" s="78" t="s">
        <v>16</v>
      </c>
      <c r="D37" s="79" t="s">
        <v>119</v>
      </c>
      <c r="E37" s="48" t="s">
        <v>44</v>
      </c>
      <c r="F37" s="50"/>
      <c r="G37" s="50"/>
      <c r="H37" s="236"/>
      <c r="I37" s="50"/>
      <c r="J37" s="50"/>
      <c r="K37" s="50"/>
      <c r="L37" s="49">
        <f>G37+I37+K37</f>
        <v>0</v>
      </c>
      <c r="M37" s="51"/>
      <c r="N37" s="51"/>
      <c r="O37" s="115"/>
    </row>
    <row r="38" spans="2:15" ht="18.75" x14ac:dyDescent="0.2">
      <c r="B38" s="77" t="s">
        <v>249</v>
      </c>
      <c r="C38" s="78" t="s">
        <v>188</v>
      </c>
      <c r="D38" s="79" t="s">
        <v>119</v>
      </c>
      <c r="E38" s="47" t="s">
        <v>45</v>
      </c>
      <c r="F38" s="49">
        <f t="shared" ref="F38:K38" si="0">SUM(F39:F44)</f>
        <v>0</v>
      </c>
      <c r="G38" s="49">
        <f t="shared" si="0"/>
        <v>0</v>
      </c>
      <c r="H38" s="49">
        <f t="shared" si="0"/>
        <v>0</v>
      </c>
      <c r="I38" s="49">
        <f t="shared" si="0"/>
        <v>0</v>
      </c>
      <c r="J38" s="49">
        <f t="shared" si="0"/>
        <v>0</v>
      </c>
      <c r="K38" s="49">
        <f t="shared" si="0"/>
        <v>0</v>
      </c>
      <c r="L38" s="49">
        <f>G38+I38+K38</f>
        <v>0</v>
      </c>
      <c r="M38" s="52">
        <f>SUM(M39:M44)</f>
        <v>0</v>
      </c>
      <c r="N38" s="52">
        <f>SUM(N39:N44)</f>
        <v>0</v>
      </c>
      <c r="O38" s="114">
        <f>SUM(O39:O44)</f>
        <v>0</v>
      </c>
    </row>
    <row r="39" spans="2:15" ht="18.75" x14ac:dyDescent="0.2">
      <c r="B39" s="77" t="s">
        <v>458</v>
      </c>
      <c r="C39" s="80" t="s">
        <v>172</v>
      </c>
      <c r="D39" s="79" t="s">
        <v>119</v>
      </c>
      <c r="E39" s="48" t="s">
        <v>46</v>
      </c>
      <c r="F39" s="50"/>
      <c r="G39" s="50"/>
      <c r="H39" s="236"/>
      <c r="I39" s="50"/>
      <c r="J39" s="50"/>
      <c r="K39" s="50"/>
      <c r="L39" s="49">
        <f t="shared" ref="L39:L44" si="1">G39+I39+K39</f>
        <v>0</v>
      </c>
      <c r="M39" s="51"/>
      <c r="N39" s="51"/>
      <c r="O39" s="115"/>
    </row>
    <row r="40" spans="2:15" ht="18.75" x14ac:dyDescent="0.2">
      <c r="B40" s="77" t="s">
        <v>459</v>
      </c>
      <c r="C40" s="80" t="s">
        <v>173</v>
      </c>
      <c r="D40" s="79" t="s">
        <v>119</v>
      </c>
      <c r="E40" s="47" t="s">
        <v>47</v>
      </c>
      <c r="F40" s="50"/>
      <c r="G40" s="50"/>
      <c r="H40" s="236"/>
      <c r="I40" s="50"/>
      <c r="J40" s="50"/>
      <c r="K40" s="50"/>
      <c r="L40" s="49">
        <f t="shared" si="1"/>
        <v>0</v>
      </c>
      <c r="M40" s="51"/>
      <c r="N40" s="51"/>
      <c r="O40" s="115"/>
    </row>
    <row r="41" spans="2:15" ht="18.75" x14ac:dyDescent="0.2">
      <c r="B41" s="77" t="s">
        <v>460</v>
      </c>
      <c r="C41" s="80" t="s">
        <v>174</v>
      </c>
      <c r="D41" s="79" t="s">
        <v>119</v>
      </c>
      <c r="E41" s="48" t="s">
        <v>48</v>
      </c>
      <c r="F41" s="50"/>
      <c r="G41" s="50"/>
      <c r="H41" s="236"/>
      <c r="I41" s="50"/>
      <c r="J41" s="50"/>
      <c r="K41" s="50"/>
      <c r="L41" s="49">
        <f t="shared" si="1"/>
        <v>0</v>
      </c>
      <c r="M41" s="51"/>
      <c r="N41" s="51"/>
      <c r="O41" s="115"/>
    </row>
    <row r="42" spans="2:15" ht="18.75" x14ac:dyDescent="0.2">
      <c r="B42" s="77" t="s">
        <v>461</v>
      </c>
      <c r="C42" s="81" t="s">
        <v>322</v>
      </c>
      <c r="D42" s="79" t="s">
        <v>119</v>
      </c>
      <c r="E42" s="47" t="s">
        <v>50</v>
      </c>
      <c r="F42" s="50"/>
      <c r="G42" s="50"/>
      <c r="H42" s="236"/>
      <c r="I42" s="50"/>
      <c r="J42" s="50"/>
      <c r="K42" s="50"/>
      <c r="L42" s="49">
        <f>G42+I42+K42</f>
        <v>0</v>
      </c>
      <c r="M42" s="51"/>
      <c r="N42" s="51"/>
      <c r="O42" s="115"/>
    </row>
    <row r="43" spans="2:15" ht="18.75" x14ac:dyDescent="0.2">
      <c r="B43" s="77" t="s">
        <v>462</v>
      </c>
      <c r="C43" s="80" t="s">
        <v>323</v>
      </c>
      <c r="D43" s="79" t="s">
        <v>119</v>
      </c>
      <c r="E43" s="48" t="s">
        <v>52</v>
      </c>
      <c r="F43" s="50"/>
      <c r="G43" s="50"/>
      <c r="H43" s="236"/>
      <c r="I43" s="50"/>
      <c r="J43" s="50"/>
      <c r="K43" s="50"/>
      <c r="L43" s="49">
        <f t="shared" si="1"/>
        <v>0</v>
      </c>
      <c r="M43" s="51"/>
      <c r="N43" s="51"/>
      <c r="O43" s="115"/>
    </row>
    <row r="44" spans="2:15" ht="18.75" x14ac:dyDescent="0.2">
      <c r="B44" s="77" t="s">
        <v>332</v>
      </c>
      <c r="C44" s="80" t="s">
        <v>324</v>
      </c>
      <c r="D44" s="79" t="s">
        <v>119</v>
      </c>
      <c r="E44" s="47" t="s">
        <v>53</v>
      </c>
      <c r="F44" s="50"/>
      <c r="G44" s="50"/>
      <c r="H44" s="236"/>
      <c r="I44" s="50"/>
      <c r="J44" s="50"/>
      <c r="K44" s="50"/>
      <c r="L44" s="49">
        <f t="shared" si="1"/>
        <v>0</v>
      </c>
      <c r="M44" s="51"/>
      <c r="N44" s="51"/>
      <c r="O44" s="115"/>
    </row>
    <row r="45" spans="2:15" ht="18.75" x14ac:dyDescent="0.2">
      <c r="B45" s="77" t="s">
        <v>411</v>
      </c>
      <c r="C45" s="80" t="s">
        <v>412</v>
      </c>
      <c r="D45" s="79" t="s">
        <v>119</v>
      </c>
      <c r="E45" s="48" t="s">
        <v>54</v>
      </c>
      <c r="F45" s="50"/>
      <c r="G45" s="50"/>
      <c r="H45" s="265"/>
      <c r="I45" s="265"/>
      <c r="J45" s="265"/>
      <c r="K45" s="265"/>
      <c r="L45" s="49">
        <f>G45</f>
        <v>0</v>
      </c>
      <c r="M45" s="265"/>
      <c r="N45" s="265"/>
      <c r="O45" s="266"/>
    </row>
    <row r="46" spans="2:15" ht="18.75" x14ac:dyDescent="0.2">
      <c r="B46" s="77" t="s">
        <v>122</v>
      </c>
      <c r="C46" s="83" t="s">
        <v>320</v>
      </c>
      <c r="D46" s="79" t="s">
        <v>119</v>
      </c>
      <c r="E46" s="47" t="s">
        <v>55</v>
      </c>
      <c r="F46" s="50"/>
      <c r="G46" s="265"/>
      <c r="H46" s="265"/>
      <c r="I46" s="265"/>
      <c r="J46" s="265"/>
      <c r="K46" s="265"/>
      <c r="L46" s="265"/>
      <c r="M46" s="265"/>
      <c r="N46" s="265"/>
      <c r="O46" s="266"/>
    </row>
    <row r="47" spans="2:15" ht="31.5" x14ac:dyDescent="0.2">
      <c r="B47" s="77" t="s">
        <v>123</v>
      </c>
      <c r="C47" s="462" t="s">
        <v>595</v>
      </c>
      <c r="D47" s="79" t="s">
        <v>119</v>
      </c>
      <c r="E47" s="48" t="s">
        <v>56</v>
      </c>
      <c r="F47" s="265"/>
      <c r="G47" s="50"/>
      <c r="H47" s="50"/>
      <c r="I47" s="50"/>
      <c r="J47" s="50"/>
      <c r="K47" s="50"/>
      <c r="L47" s="50"/>
      <c r="M47" s="265"/>
      <c r="N47" s="265"/>
      <c r="O47" s="266"/>
    </row>
    <row r="48" spans="2:15" ht="47.25" x14ac:dyDescent="0.2">
      <c r="B48" s="77" t="s">
        <v>106</v>
      </c>
      <c r="C48" s="83" t="s">
        <v>482</v>
      </c>
      <c r="D48" s="79" t="s">
        <v>119</v>
      </c>
      <c r="E48" s="47" t="s">
        <v>57</v>
      </c>
      <c r="F48" s="50"/>
      <c r="G48" s="265"/>
      <c r="H48" s="265"/>
      <c r="I48" s="265"/>
      <c r="J48" s="265"/>
      <c r="K48" s="265"/>
      <c r="L48" s="265"/>
      <c r="M48" s="265"/>
      <c r="N48" s="265"/>
      <c r="O48" s="266"/>
    </row>
    <row r="49" spans="2:15" ht="31.5" x14ac:dyDescent="0.2">
      <c r="B49" s="77" t="s">
        <v>108</v>
      </c>
      <c r="C49" s="83" t="s">
        <v>464</v>
      </c>
      <c r="D49" s="290" t="s">
        <v>477</v>
      </c>
      <c r="E49" s="48" t="s">
        <v>58</v>
      </c>
      <c r="F49" s="50"/>
      <c r="G49" s="50"/>
      <c r="H49" s="265"/>
      <c r="I49" s="265"/>
      <c r="J49" s="265"/>
      <c r="K49" s="265"/>
      <c r="L49" s="50"/>
      <c r="M49" s="265"/>
      <c r="N49" s="265"/>
      <c r="O49" s="266"/>
    </row>
    <row r="50" spans="2:15" ht="18.75" x14ac:dyDescent="0.2">
      <c r="B50" s="77" t="s">
        <v>120</v>
      </c>
      <c r="C50" s="78" t="s">
        <v>456</v>
      </c>
      <c r="D50" s="79" t="s">
        <v>119</v>
      </c>
      <c r="E50" s="47" t="s">
        <v>59</v>
      </c>
      <c r="F50" s="50"/>
      <c r="G50" s="50"/>
      <c r="H50" s="265"/>
      <c r="I50" s="265"/>
      <c r="J50" s="265"/>
      <c r="K50" s="265"/>
      <c r="L50" s="49">
        <f>G50</f>
        <v>0</v>
      </c>
      <c r="M50" s="265"/>
      <c r="N50" s="265"/>
      <c r="O50" s="266"/>
    </row>
    <row r="51" spans="2:15" ht="18.75" x14ac:dyDescent="0.2">
      <c r="B51" s="98" t="s">
        <v>124</v>
      </c>
      <c r="C51" s="78" t="s">
        <v>465</v>
      </c>
      <c r="D51" s="79" t="s">
        <v>119</v>
      </c>
      <c r="E51" s="463" t="s">
        <v>60</v>
      </c>
      <c r="F51" s="50"/>
      <c r="G51" s="265"/>
      <c r="H51" s="265"/>
      <c r="I51" s="265"/>
      <c r="J51" s="265"/>
      <c r="K51" s="265"/>
      <c r="L51" s="265"/>
      <c r="M51" s="265"/>
      <c r="N51" s="265"/>
      <c r="O51" s="266"/>
    </row>
    <row r="52" spans="2:15" ht="18.75" x14ac:dyDescent="0.2">
      <c r="B52" s="77" t="s">
        <v>125</v>
      </c>
      <c r="C52" s="117" t="s">
        <v>7</v>
      </c>
      <c r="D52" s="110" t="s">
        <v>119</v>
      </c>
      <c r="E52" s="48" t="s">
        <v>61</v>
      </c>
      <c r="F52" s="111">
        <f>SUM(F24+F48+F50+F51)</f>
        <v>0</v>
      </c>
      <c r="G52" s="99"/>
      <c r="H52" s="265"/>
      <c r="I52" s="265"/>
      <c r="J52" s="265"/>
      <c r="K52" s="265"/>
      <c r="L52" s="111">
        <f>G52</f>
        <v>0</v>
      </c>
      <c r="M52" s="265"/>
      <c r="N52" s="265"/>
      <c r="O52" s="266"/>
    </row>
    <row r="53" spans="2:15" ht="18.75" x14ac:dyDescent="0.2">
      <c r="B53" s="77" t="s">
        <v>126</v>
      </c>
      <c r="C53" s="83" t="s">
        <v>198</v>
      </c>
      <c r="D53" s="79" t="s">
        <v>119</v>
      </c>
      <c r="E53" s="48" t="s">
        <v>62</v>
      </c>
      <c r="F53" s="265"/>
      <c r="G53" s="50"/>
      <c r="H53" s="50"/>
      <c r="I53" s="50"/>
      <c r="J53" s="50"/>
      <c r="K53" s="50"/>
      <c r="L53" s="49">
        <f>G53+H53+I53+K53</f>
        <v>0</v>
      </c>
      <c r="M53" s="265"/>
      <c r="N53" s="265"/>
      <c r="O53" s="266"/>
    </row>
    <row r="54" spans="2:15" s="129" customFormat="1" ht="18.75" x14ac:dyDescent="0.2">
      <c r="B54" s="77" t="s">
        <v>578</v>
      </c>
      <c r="C54" s="80" t="s">
        <v>453</v>
      </c>
      <c r="D54" s="79" t="s">
        <v>119</v>
      </c>
      <c r="E54" s="47" t="s">
        <v>63</v>
      </c>
      <c r="F54" s="265"/>
      <c r="G54" s="50"/>
      <c r="H54" s="265"/>
      <c r="I54" s="265"/>
      <c r="J54" s="265"/>
      <c r="K54" s="265"/>
      <c r="L54" s="49">
        <f>G54</f>
        <v>0</v>
      </c>
      <c r="M54" s="265"/>
      <c r="N54" s="265"/>
      <c r="O54" s="266"/>
    </row>
    <row r="55" spans="2:15" ht="18.75" x14ac:dyDescent="0.2">
      <c r="B55" s="77" t="s">
        <v>127</v>
      </c>
      <c r="C55" s="85" t="s">
        <v>466</v>
      </c>
      <c r="D55" s="86" t="s">
        <v>119</v>
      </c>
      <c r="E55" s="48" t="s">
        <v>65</v>
      </c>
      <c r="F55" s="265"/>
      <c r="G55" s="50"/>
      <c r="H55" s="50"/>
      <c r="I55" s="50"/>
      <c r="J55" s="50"/>
      <c r="K55" s="50"/>
      <c r="L55" s="155">
        <f>G55+H55+I55+K55</f>
        <v>0</v>
      </c>
      <c r="M55" s="265"/>
      <c r="N55" s="265"/>
      <c r="O55" s="266"/>
    </row>
    <row r="56" spans="2:15" ht="18.75" x14ac:dyDescent="0.2">
      <c r="B56" s="77" t="s">
        <v>107</v>
      </c>
      <c r="C56" s="83" t="s">
        <v>9</v>
      </c>
      <c r="D56" s="79" t="s">
        <v>119</v>
      </c>
      <c r="E56" s="47" t="s">
        <v>66</v>
      </c>
      <c r="F56" s="265"/>
      <c r="G56" s="49">
        <f>G53+G55-G24-G68-G70-G78-G118</f>
        <v>0</v>
      </c>
      <c r="H56" s="49">
        <f>H53+H55</f>
        <v>0</v>
      </c>
      <c r="I56" s="49">
        <f>I53+I55-I24</f>
        <v>0</v>
      </c>
      <c r="J56" s="49">
        <f>J53+J55-J24</f>
        <v>0</v>
      </c>
      <c r="K56" s="49">
        <f>K53+K55-K24</f>
        <v>0</v>
      </c>
      <c r="L56" s="49">
        <f>L53+L55-L24-L68-L70-L78-G118</f>
        <v>0</v>
      </c>
      <c r="M56" s="265"/>
      <c r="N56" s="265"/>
      <c r="O56" s="266"/>
    </row>
    <row r="57" spans="2:15" s="130" customFormat="1" ht="18.75" x14ac:dyDescent="0.2">
      <c r="B57" s="77" t="s">
        <v>128</v>
      </c>
      <c r="C57" s="112" t="s">
        <v>17</v>
      </c>
      <c r="D57" s="79" t="s">
        <v>119</v>
      </c>
      <c r="E57" s="48" t="s">
        <v>67</v>
      </c>
      <c r="F57" s="265"/>
      <c r="G57" s="265"/>
      <c r="H57" s="265"/>
      <c r="I57" s="265"/>
      <c r="J57" s="265"/>
      <c r="K57" s="265"/>
      <c r="L57" s="50"/>
      <c r="M57" s="265"/>
      <c r="N57" s="265"/>
      <c r="O57" s="266"/>
    </row>
    <row r="58" spans="2:15" ht="18.75" x14ac:dyDescent="0.2">
      <c r="B58" s="77" t="s">
        <v>129</v>
      </c>
      <c r="C58" s="78" t="s">
        <v>468</v>
      </c>
      <c r="D58" s="79" t="s">
        <v>119</v>
      </c>
      <c r="E58" s="47" t="s">
        <v>68</v>
      </c>
      <c r="F58" s="265"/>
      <c r="G58" s="50"/>
      <c r="H58" s="265"/>
      <c r="I58" s="265"/>
      <c r="J58" s="265"/>
      <c r="K58" s="265"/>
      <c r="L58" s="50"/>
      <c r="M58" s="265"/>
      <c r="N58" s="265"/>
      <c r="O58" s="266"/>
    </row>
    <row r="59" spans="2:15" ht="18.75" x14ac:dyDescent="0.2">
      <c r="B59" s="77" t="s">
        <v>130</v>
      </c>
      <c r="C59" s="78" t="s">
        <v>469</v>
      </c>
      <c r="D59" s="79" t="s">
        <v>119</v>
      </c>
      <c r="E59" s="48" t="s">
        <v>69</v>
      </c>
      <c r="F59" s="265"/>
      <c r="G59" s="50"/>
      <c r="H59" s="265"/>
      <c r="I59" s="265"/>
      <c r="J59" s="265"/>
      <c r="K59" s="265"/>
      <c r="L59" s="50"/>
      <c r="M59" s="265"/>
      <c r="N59" s="265"/>
      <c r="O59" s="266"/>
    </row>
    <row r="60" spans="2:15" ht="18.75" x14ac:dyDescent="0.2">
      <c r="B60" s="77" t="s">
        <v>131</v>
      </c>
      <c r="C60" s="78" t="s">
        <v>18</v>
      </c>
      <c r="D60" s="79" t="s">
        <v>119</v>
      </c>
      <c r="E60" s="47" t="s">
        <v>70</v>
      </c>
      <c r="F60" s="265"/>
      <c r="G60" s="50"/>
      <c r="H60" s="265"/>
      <c r="I60" s="265"/>
      <c r="J60" s="265"/>
      <c r="K60" s="265"/>
      <c r="L60" s="50"/>
      <c r="M60" s="265"/>
      <c r="N60" s="265"/>
      <c r="O60" s="266"/>
    </row>
    <row r="61" spans="2:15" ht="18.75" x14ac:dyDescent="0.2">
      <c r="B61" s="77" t="s">
        <v>579</v>
      </c>
      <c r="C61" s="80" t="s">
        <v>187</v>
      </c>
      <c r="D61" s="79" t="s">
        <v>119</v>
      </c>
      <c r="E61" s="48" t="s">
        <v>71</v>
      </c>
      <c r="F61" s="265"/>
      <c r="G61" s="50"/>
      <c r="H61" s="265"/>
      <c r="I61" s="265"/>
      <c r="J61" s="265"/>
      <c r="K61" s="265"/>
      <c r="L61" s="50"/>
      <c r="M61" s="265"/>
      <c r="N61" s="265"/>
      <c r="O61" s="266"/>
    </row>
    <row r="62" spans="2:15" s="130" customFormat="1" ht="18.75" x14ac:dyDescent="0.2">
      <c r="B62" s="77" t="s">
        <v>132</v>
      </c>
      <c r="C62" s="78" t="s">
        <v>19</v>
      </c>
      <c r="D62" s="79" t="s">
        <v>119</v>
      </c>
      <c r="E62" s="47" t="s">
        <v>72</v>
      </c>
      <c r="F62" s="265"/>
      <c r="G62" s="265"/>
      <c r="H62" s="265"/>
      <c r="I62" s="265"/>
      <c r="J62" s="265"/>
      <c r="K62" s="265"/>
      <c r="L62" s="50"/>
      <c r="M62" s="265"/>
      <c r="N62" s="265"/>
      <c r="O62" s="266"/>
    </row>
    <row r="63" spans="2:15" s="129" customFormat="1" ht="18.75" x14ac:dyDescent="0.2">
      <c r="B63" s="77" t="s">
        <v>133</v>
      </c>
      <c r="C63" s="78" t="s">
        <v>470</v>
      </c>
      <c r="D63" s="79" t="s">
        <v>119</v>
      </c>
      <c r="E63" s="48" t="s">
        <v>73</v>
      </c>
      <c r="F63" s="265"/>
      <c r="G63" s="50"/>
      <c r="H63" s="265"/>
      <c r="I63" s="265"/>
      <c r="J63" s="265"/>
      <c r="K63" s="265"/>
      <c r="L63" s="50"/>
      <c r="M63" s="265"/>
      <c r="N63" s="265"/>
      <c r="O63" s="266"/>
    </row>
    <row r="64" spans="2:15" s="129" customFormat="1" ht="18.75" x14ac:dyDescent="0.2">
      <c r="B64" s="77" t="s">
        <v>134</v>
      </c>
      <c r="C64" s="83" t="s">
        <v>10</v>
      </c>
      <c r="D64" s="79" t="s">
        <v>119</v>
      </c>
      <c r="E64" s="47" t="s">
        <v>74</v>
      </c>
      <c r="F64" s="265"/>
      <c r="G64" s="265"/>
      <c r="H64" s="265"/>
      <c r="I64" s="265"/>
      <c r="J64" s="265"/>
      <c r="K64" s="265"/>
      <c r="L64" s="49">
        <f>L56+L57+L58+L59-L60-L62-L63</f>
        <v>0</v>
      </c>
      <c r="M64" s="265"/>
      <c r="N64" s="265"/>
      <c r="O64" s="266"/>
    </row>
    <row r="65" spans="2:24" s="129" customFormat="1" ht="18.75" x14ac:dyDescent="0.2">
      <c r="B65" s="77" t="s">
        <v>163</v>
      </c>
      <c r="C65" s="78" t="s">
        <v>11</v>
      </c>
      <c r="D65" s="79" t="s">
        <v>119</v>
      </c>
      <c r="E65" s="48" t="s">
        <v>75</v>
      </c>
      <c r="F65" s="265"/>
      <c r="G65" s="265"/>
      <c r="H65" s="265"/>
      <c r="I65" s="265"/>
      <c r="J65" s="265"/>
      <c r="K65" s="265"/>
      <c r="L65" s="50"/>
      <c r="M65" s="265"/>
      <c r="N65" s="265"/>
      <c r="O65" s="266"/>
    </row>
    <row r="66" spans="2:24" s="129" customFormat="1" ht="18.75" x14ac:dyDescent="0.2">
      <c r="B66" s="77" t="s">
        <v>580</v>
      </c>
      <c r="C66" s="78" t="s">
        <v>296</v>
      </c>
      <c r="D66" s="79" t="s">
        <v>119</v>
      </c>
      <c r="E66" s="48" t="s">
        <v>76</v>
      </c>
      <c r="F66" s="265"/>
      <c r="G66" s="265"/>
      <c r="H66" s="265"/>
      <c r="I66" s="265"/>
      <c r="J66" s="265"/>
      <c r="K66" s="265"/>
      <c r="L66" s="49">
        <f>L64-L65</f>
        <v>0</v>
      </c>
      <c r="M66" s="265"/>
      <c r="N66" s="265"/>
      <c r="O66" s="266"/>
    </row>
    <row r="67" spans="2:24" ht="26.25" customHeight="1" x14ac:dyDescent="0.2">
      <c r="B67" s="323" t="s">
        <v>197</v>
      </c>
      <c r="C67" s="324"/>
      <c r="D67" s="324"/>
      <c r="E67" s="324"/>
      <c r="F67" s="324"/>
      <c r="G67" s="324"/>
      <c r="H67" s="324"/>
      <c r="I67" s="324"/>
      <c r="J67" s="324"/>
      <c r="K67" s="324"/>
      <c r="L67" s="324"/>
      <c r="M67" s="325"/>
      <c r="N67" s="325"/>
      <c r="O67" s="326"/>
    </row>
    <row r="68" spans="2:24" ht="18.75" x14ac:dyDescent="0.2">
      <c r="B68" s="74" t="s">
        <v>121</v>
      </c>
      <c r="C68" s="85" t="s">
        <v>513</v>
      </c>
      <c r="D68" s="76" t="s">
        <v>119</v>
      </c>
      <c r="E68" s="47" t="s">
        <v>78</v>
      </c>
      <c r="F68" s="50"/>
      <c r="G68" s="50"/>
      <c r="H68" s="265"/>
      <c r="I68" s="265"/>
      <c r="J68" s="265"/>
      <c r="K68" s="265"/>
      <c r="L68" s="49">
        <f t="shared" ref="L68:L79" si="2">G68</f>
        <v>0</v>
      </c>
      <c r="M68" s="265"/>
      <c r="N68" s="265"/>
      <c r="O68" s="266"/>
    </row>
    <row r="69" spans="2:24" ht="18.75" x14ac:dyDescent="0.2">
      <c r="B69" s="77" t="s">
        <v>88</v>
      </c>
      <c r="C69" s="80" t="s">
        <v>487</v>
      </c>
      <c r="D69" s="79" t="s">
        <v>119</v>
      </c>
      <c r="E69" s="48">
        <v>225</v>
      </c>
      <c r="F69" s="50"/>
      <c r="G69" s="50"/>
      <c r="H69" s="265"/>
      <c r="I69" s="265"/>
      <c r="J69" s="265"/>
      <c r="K69" s="265"/>
      <c r="L69" s="49">
        <f t="shared" si="2"/>
        <v>0</v>
      </c>
      <c r="M69" s="265"/>
      <c r="N69" s="265"/>
      <c r="O69" s="266"/>
    </row>
    <row r="70" spans="2:24" ht="18.75" x14ac:dyDescent="0.2">
      <c r="B70" s="77" t="s">
        <v>122</v>
      </c>
      <c r="C70" s="83" t="s">
        <v>514</v>
      </c>
      <c r="D70" s="79" t="s">
        <v>119</v>
      </c>
      <c r="E70" s="47">
        <v>230</v>
      </c>
      <c r="F70" s="50"/>
      <c r="G70" s="50"/>
      <c r="H70" s="265"/>
      <c r="I70" s="265"/>
      <c r="J70" s="265"/>
      <c r="K70" s="265"/>
      <c r="L70" s="49">
        <f t="shared" si="2"/>
        <v>0</v>
      </c>
      <c r="M70" s="265"/>
      <c r="N70" s="265"/>
      <c r="O70" s="266"/>
    </row>
    <row r="71" spans="2:24" ht="18.75" x14ac:dyDescent="0.2">
      <c r="B71" s="77" t="s">
        <v>89</v>
      </c>
      <c r="C71" s="81" t="s">
        <v>488</v>
      </c>
      <c r="D71" s="79" t="s">
        <v>119</v>
      </c>
      <c r="E71" s="48">
        <v>235</v>
      </c>
      <c r="F71" s="50"/>
      <c r="G71" s="50"/>
      <c r="H71" s="265"/>
      <c r="I71" s="265"/>
      <c r="J71" s="265"/>
      <c r="K71" s="265"/>
      <c r="L71" s="49">
        <f t="shared" si="2"/>
        <v>0</v>
      </c>
      <c r="M71" s="265"/>
      <c r="N71" s="265"/>
      <c r="O71" s="266"/>
    </row>
    <row r="72" spans="2:24" ht="31.5" x14ac:dyDescent="0.2">
      <c r="B72" s="77" t="s">
        <v>90</v>
      </c>
      <c r="C72" s="81" t="s">
        <v>489</v>
      </c>
      <c r="D72" s="79" t="s">
        <v>119</v>
      </c>
      <c r="E72" s="47">
        <v>240</v>
      </c>
      <c r="F72" s="50"/>
      <c r="G72" s="50"/>
      <c r="H72" s="265"/>
      <c r="I72" s="265"/>
      <c r="J72" s="265"/>
      <c r="K72" s="265"/>
      <c r="L72" s="49">
        <f t="shared" si="2"/>
        <v>0</v>
      </c>
      <c r="M72" s="265"/>
      <c r="N72" s="265"/>
      <c r="O72" s="266"/>
    </row>
    <row r="73" spans="2:24" ht="31.5" x14ac:dyDescent="0.2">
      <c r="B73" s="77" t="s">
        <v>91</v>
      </c>
      <c r="C73" s="81" t="s">
        <v>490</v>
      </c>
      <c r="D73" s="79" t="s">
        <v>119</v>
      </c>
      <c r="E73" s="48">
        <v>245</v>
      </c>
      <c r="F73" s="50"/>
      <c r="G73" s="50"/>
      <c r="H73" s="265"/>
      <c r="I73" s="265"/>
      <c r="J73" s="265"/>
      <c r="K73" s="265"/>
      <c r="L73" s="49">
        <f t="shared" si="2"/>
        <v>0</v>
      </c>
      <c r="M73" s="265"/>
      <c r="N73" s="265"/>
      <c r="O73" s="266"/>
    </row>
    <row r="74" spans="2:24" ht="18.75" x14ac:dyDescent="0.2">
      <c r="B74" s="77" t="s">
        <v>92</v>
      </c>
      <c r="C74" s="81" t="s">
        <v>491</v>
      </c>
      <c r="D74" s="79" t="s">
        <v>119</v>
      </c>
      <c r="E74" s="47">
        <v>250</v>
      </c>
      <c r="F74" s="50"/>
      <c r="G74" s="50"/>
      <c r="H74" s="265"/>
      <c r="I74" s="265"/>
      <c r="J74" s="265"/>
      <c r="K74" s="265"/>
      <c r="L74" s="49">
        <f t="shared" si="2"/>
        <v>0</v>
      </c>
      <c r="M74" s="265"/>
      <c r="N74" s="265"/>
      <c r="O74" s="266"/>
    </row>
    <row r="75" spans="2:24" ht="18.75" x14ac:dyDescent="0.2">
      <c r="B75" s="77" t="s">
        <v>93</v>
      </c>
      <c r="C75" s="81" t="s">
        <v>492</v>
      </c>
      <c r="D75" s="79" t="s">
        <v>119</v>
      </c>
      <c r="E75" s="48">
        <v>255</v>
      </c>
      <c r="F75" s="50"/>
      <c r="G75" s="50"/>
      <c r="H75" s="265"/>
      <c r="I75" s="265"/>
      <c r="J75" s="265"/>
      <c r="K75" s="265"/>
      <c r="L75" s="49">
        <f t="shared" si="2"/>
        <v>0</v>
      </c>
      <c r="M75" s="265"/>
      <c r="N75" s="265"/>
      <c r="O75" s="266"/>
    </row>
    <row r="76" spans="2:24" ht="18.75" x14ac:dyDescent="0.2">
      <c r="B76" s="77" t="s">
        <v>280</v>
      </c>
      <c r="C76" s="81" t="s">
        <v>493</v>
      </c>
      <c r="D76" s="79" t="s">
        <v>119</v>
      </c>
      <c r="E76" s="47">
        <v>260</v>
      </c>
      <c r="F76" s="50"/>
      <c r="G76" s="50"/>
      <c r="H76" s="265"/>
      <c r="I76" s="265"/>
      <c r="J76" s="265"/>
      <c r="K76" s="265"/>
      <c r="L76" s="49">
        <f t="shared" si="2"/>
        <v>0</v>
      </c>
      <c r="M76" s="265"/>
      <c r="N76" s="265"/>
      <c r="O76" s="266"/>
    </row>
    <row r="77" spans="2:24" ht="18.75" x14ac:dyDescent="0.2">
      <c r="B77" s="77" t="s">
        <v>281</v>
      </c>
      <c r="C77" s="81" t="s">
        <v>494</v>
      </c>
      <c r="D77" s="79" t="s">
        <v>119</v>
      </c>
      <c r="E77" s="48">
        <v>265</v>
      </c>
      <c r="F77" s="50"/>
      <c r="G77" s="50"/>
      <c r="H77" s="265"/>
      <c r="I77" s="265"/>
      <c r="J77" s="265"/>
      <c r="K77" s="265"/>
      <c r="L77" s="49">
        <f t="shared" si="2"/>
        <v>0</v>
      </c>
      <c r="M77" s="265"/>
      <c r="N77" s="265"/>
      <c r="O77" s="266"/>
    </row>
    <row r="78" spans="2:24" ht="31.5" x14ac:dyDescent="0.2">
      <c r="B78" s="77" t="s">
        <v>123</v>
      </c>
      <c r="C78" s="83" t="s">
        <v>481</v>
      </c>
      <c r="D78" s="79" t="s">
        <v>119</v>
      </c>
      <c r="E78" s="47">
        <v>270</v>
      </c>
      <c r="F78" s="50"/>
      <c r="G78" s="50"/>
      <c r="H78" s="265"/>
      <c r="I78" s="265"/>
      <c r="J78" s="265"/>
      <c r="K78" s="265"/>
      <c r="L78" s="49">
        <f t="shared" si="2"/>
        <v>0</v>
      </c>
      <c r="M78" s="265"/>
      <c r="N78" s="265"/>
      <c r="O78" s="266"/>
    </row>
    <row r="79" spans="2:24" ht="18.75" x14ac:dyDescent="0.2">
      <c r="B79" s="77" t="s">
        <v>106</v>
      </c>
      <c r="C79" s="87" t="s">
        <v>554</v>
      </c>
      <c r="D79" s="79" t="s">
        <v>119</v>
      </c>
      <c r="E79" s="48">
        <v>275</v>
      </c>
      <c r="F79" s="49">
        <f>'Додаток 9'!E10</f>
        <v>0</v>
      </c>
      <c r="G79" s="49">
        <f>'Додаток 9'!F10</f>
        <v>0</v>
      </c>
      <c r="H79" s="265"/>
      <c r="I79" s="265"/>
      <c r="J79" s="265"/>
      <c r="K79" s="265"/>
      <c r="L79" s="49">
        <f t="shared" si="2"/>
        <v>0</v>
      </c>
      <c r="M79" s="265"/>
      <c r="N79" s="265"/>
      <c r="O79" s="266"/>
    </row>
    <row r="80" spans="2:24" s="129" customFormat="1" ht="18.75" x14ac:dyDescent="0.2">
      <c r="B80" s="77" t="s">
        <v>108</v>
      </c>
      <c r="C80" s="83" t="s">
        <v>555</v>
      </c>
      <c r="D80" s="79" t="s">
        <v>119</v>
      </c>
      <c r="E80" s="48">
        <v>280</v>
      </c>
      <c r="F80" s="49">
        <f>F81+F82</f>
        <v>0</v>
      </c>
      <c r="G80" s="49">
        <f>G81+G82</f>
        <v>0</v>
      </c>
      <c r="H80" s="265"/>
      <c r="I80" s="265"/>
      <c r="J80" s="265"/>
      <c r="K80" s="265"/>
      <c r="L80" s="49">
        <f t="shared" ref="L80:L93" si="3">G80</f>
        <v>0</v>
      </c>
      <c r="M80" s="265"/>
      <c r="N80" s="265"/>
      <c r="O80" s="266"/>
      <c r="T80" s="128"/>
      <c r="U80" s="128"/>
      <c r="V80" s="128"/>
      <c r="W80" s="128"/>
      <c r="X80" s="128"/>
    </row>
    <row r="81" spans="2:24" s="129" customFormat="1" ht="31.5" x14ac:dyDescent="0.2">
      <c r="B81" s="77" t="s">
        <v>120</v>
      </c>
      <c r="C81" s="81" t="s">
        <v>556</v>
      </c>
      <c r="D81" s="79" t="s">
        <v>119</v>
      </c>
      <c r="E81" s="47">
        <v>285</v>
      </c>
      <c r="F81" s="50"/>
      <c r="G81" s="50"/>
      <c r="H81" s="265"/>
      <c r="I81" s="265"/>
      <c r="J81" s="265"/>
      <c r="K81" s="265"/>
      <c r="L81" s="49">
        <f t="shared" si="3"/>
        <v>0</v>
      </c>
      <c r="M81" s="265"/>
      <c r="N81" s="265"/>
      <c r="O81" s="266"/>
      <c r="T81" s="128"/>
      <c r="U81" s="128"/>
      <c r="V81" s="128"/>
      <c r="W81" s="128"/>
      <c r="X81" s="128"/>
    </row>
    <row r="82" spans="2:24" s="129" customFormat="1" ht="31.5" x14ac:dyDescent="0.2">
      <c r="B82" s="77" t="s">
        <v>124</v>
      </c>
      <c r="C82" s="81" t="s">
        <v>557</v>
      </c>
      <c r="D82" s="79" t="s">
        <v>119</v>
      </c>
      <c r="E82" s="48">
        <v>290</v>
      </c>
      <c r="F82" s="50"/>
      <c r="G82" s="50"/>
      <c r="H82" s="265"/>
      <c r="I82" s="265"/>
      <c r="J82" s="265"/>
      <c r="K82" s="265"/>
      <c r="L82" s="49">
        <f t="shared" si="3"/>
        <v>0</v>
      </c>
      <c r="M82" s="265"/>
      <c r="N82" s="265"/>
      <c r="O82" s="266"/>
      <c r="T82" s="128"/>
      <c r="U82" s="128"/>
      <c r="V82" s="128"/>
      <c r="W82" s="128"/>
      <c r="X82" s="128"/>
    </row>
    <row r="83" spans="2:24" s="129" customFormat="1" ht="18.75" x14ac:dyDescent="0.2">
      <c r="B83" s="77" t="s">
        <v>125</v>
      </c>
      <c r="C83" s="83" t="s">
        <v>527</v>
      </c>
      <c r="D83" s="79" t="s">
        <v>119</v>
      </c>
      <c r="E83" s="47">
        <v>295</v>
      </c>
      <c r="F83" s="265"/>
      <c r="G83" s="49">
        <f>G84+G85</f>
        <v>0</v>
      </c>
      <c r="H83" s="265"/>
      <c r="I83" s="265"/>
      <c r="J83" s="265"/>
      <c r="K83" s="265"/>
      <c r="L83" s="49">
        <f t="shared" si="3"/>
        <v>0</v>
      </c>
      <c r="M83" s="265"/>
      <c r="N83" s="265"/>
      <c r="O83" s="266"/>
      <c r="T83" s="128"/>
      <c r="U83" s="128"/>
      <c r="V83" s="128"/>
      <c r="W83" s="128"/>
      <c r="X83" s="128"/>
    </row>
    <row r="84" spans="2:24" s="129" customFormat="1" ht="31.5" x14ac:dyDescent="0.2">
      <c r="B84" s="77" t="s">
        <v>126</v>
      </c>
      <c r="C84" s="81" t="s">
        <v>528</v>
      </c>
      <c r="D84" s="79" t="s">
        <v>119</v>
      </c>
      <c r="E84" s="48">
        <v>300</v>
      </c>
      <c r="F84" s="265"/>
      <c r="G84" s="49">
        <f>'Додаток 9'!F18</f>
        <v>0</v>
      </c>
      <c r="H84" s="265"/>
      <c r="I84" s="265"/>
      <c r="J84" s="265"/>
      <c r="K84" s="265"/>
      <c r="L84" s="49">
        <f t="shared" si="3"/>
        <v>0</v>
      </c>
      <c r="M84" s="265"/>
      <c r="N84" s="265"/>
      <c r="O84" s="266"/>
      <c r="T84" s="128"/>
      <c r="U84" s="128"/>
      <c r="V84" s="128"/>
      <c r="W84" s="128"/>
      <c r="X84" s="128"/>
    </row>
    <row r="85" spans="2:24" s="129" customFormat="1" ht="31.5" x14ac:dyDescent="0.2">
      <c r="B85" s="77" t="s">
        <v>127</v>
      </c>
      <c r="C85" s="81" t="s">
        <v>558</v>
      </c>
      <c r="D85" s="79" t="s">
        <v>119</v>
      </c>
      <c r="E85" s="47">
        <v>305</v>
      </c>
      <c r="F85" s="265"/>
      <c r="G85" s="49">
        <f>'Додаток 9'!F19</f>
        <v>0</v>
      </c>
      <c r="H85" s="265"/>
      <c r="I85" s="265"/>
      <c r="J85" s="265"/>
      <c r="K85" s="265"/>
      <c r="L85" s="49">
        <f t="shared" si="3"/>
        <v>0</v>
      </c>
      <c r="M85" s="265"/>
      <c r="N85" s="265"/>
      <c r="O85" s="266"/>
      <c r="T85" s="128"/>
      <c r="U85" s="128"/>
      <c r="V85" s="128"/>
      <c r="W85" s="128"/>
      <c r="X85" s="128"/>
    </row>
    <row r="86" spans="2:24" s="129" customFormat="1" ht="18.75" x14ac:dyDescent="0.2">
      <c r="B86" s="77" t="s">
        <v>107</v>
      </c>
      <c r="C86" s="88" t="s">
        <v>510</v>
      </c>
      <c r="D86" s="79" t="s">
        <v>119</v>
      </c>
      <c r="E86" s="48">
        <v>310</v>
      </c>
      <c r="F86" s="49">
        <f>F87+F88</f>
        <v>0</v>
      </c>
      <c r="G86" s="265"/>
      <c r="H86" s="265"/>
      <c r="I86" s="265"/>
      <c r="J86" s="265"/>
      <c r="K86" s="265"/>
      <c r="L86" s="49">
        <f t="shared" si="3"/>
        <v>0</v>
      </c>
      <c r="M86" s="265"/>
      <c r="N86" s="265"/>
      <c r="O86" s="266"/>
      <c r="T86" s="128"/>
      <c r="U86" s="128"/>
      <c r="V86" s="128"/>
      <c r="W86" s="128"/>
      <c r="X86" s="128"/>
    </row>
    <row r="87" spans="2:24" s="129" customFormat="1" ht="31.5" x14ac:dyDescent="0.2">
      <c r="B87" s="77" t="s">
        <v>559</v>
      </c>
      <c r="C87" s="81" t="s">
        <v>511</v>
      </c>
      <c r="D87" s="79" t="s">
        <v>119</v>
      </c>
      <c r="E87" s="47">
        <v>315</v>
      </c>
      <c r="F87" s="50"/>
      <c r="G87" s="265"/>
      <c r="H87" s="265"/>
      <c r="I87" s="265"/>
      <c r="J87" s="265"/>
      <c r="K87" s="265"/>
      <c r="L87" s="49">
        <f t="shared" si="3"/>
        <v>0</v>
      </c>
      <c r="M87" s="265"/>
      <c r="N87" s="265"/>
      <c r="O87" s="266"/>
      <c r="T87" s="128"/>
      <c r="U87" s="128"/>
      <c r="V87" s="128"/>
      <c r="W87" s="128"/>
      <c r="X87" s="128"/>
    </row>
    <row r="88" spans="2:24" s="129" customFormat="1" ht="31.5" x14ac:dyDescent="0.2">
      <c r="B88" s="77" t="s">
        <v>560</v>
      </c>
      <c r="C88" s="81" t="s">
        <v>512</v>
      </c>
      <c r="D88" s="79" t="s">
        <v>119</v>
      </c>
      <c r="E88" s="48">
        <v>320</v>
      </c>
      <c r="F88" s="50"/>
      <c r="G88" s="265"/>
      <c r="H88" s="265"/>
      <c r="I88" s="265"/>
      <c r="J88" s="265"/>
      <c r="K88" s="265"/>
      <c r="L88" s="49">
        <f t="shared" si="3"/>
        <v>0</v>
      </c>
      <c r="M88" s="265"/>
      <c r="N88" s="265"/>
      <c r="O88" s="266"/>
      <c r="T88" s="128"/>
      <c r="U88" s="128"/>
      <c r="V88" s="128"/>
      <c r="W88" s="128"/>
      <c r="X88" s="128"/>
    </row>
    <row r="89" spans="2:24" s="129" customFormat="1" ht="18.75" x14ac:dyDescent="0.2">
      <c r="B89" s="77" t="s">
        <v>128</v>
      </c>
      <c r="C89" s="88" t="s">
        <v>503</v>
      </c>
      <c r="D89" s="79" t="s">
        <v>119</v>
      </c>
      <c r="E89" s="47">
        <v>325</v>
      </c>
      <c r="F89" s="50"/>
      <c r="G89" s="265"/>
      <c r="H89" s="265"/>
      <c r="I89" s="265"/>
      <c r="J89" s="265"/>
      <c r="K89" s="265"/>
      <c r="L89" s="49">
        <f t="shared" si="3"/>
        <v>0</v>
      </c>
      <c r="M89" s="265"/>
      <c r="N89" s="265"/>
      <c r="O89" s="266"/>
      <c r="T89" s="128"/>
      <c r="U89" s="128"/>
      <c r="V89" s="128"/>
      <c r="W89" s="128"/>
      <c r="X89" s="128"/>
    </row>
    <row r="90" spans="2:24" s="129" customFormat="1" ht="52.5" customHeight="1" x14ac:dyDescent="0.2">
      <c r="B90" s="77" t="s">
        <v>129</v>
      </c>
      <c r="C90" s="88" t="s">
        <v>504</v>
      </c>
      <c r="D90" s="79" t="s">
        <v>119</v>
      </c>
      <c r="E90" s="48">
        <v>330</v>
      </c>
      <c r="F90" s="50"/>
      <c r="G90" s="265"/>
      <c r="H90" s="265"/>
      <c r="I90" s="265"/>
      <c r="J90" s="265"/>
      <c r="K90" s="265"/>
      <c r="L90" s="49">
        <f t="shared" si="3"/>
        <v>0</v>
      </c>
      <c r="M90" s="265"/>
      <c r="N90" s="265"/>
      <c r="O90" s="266"/>
      <c r="T90" s="128"/>
      <c r="U90" s="128"/>
      <c r="V90" s="128"/>
      <c r="W90" s="128"/>
      <c r="X90" s="128"/>
    </row>
    <row r="91" spans="2:24" s="129" customFormat="1" ht="31.5" x14ac:dyDescent="0.2">
      <c r="B91" s="77" t="s">
        <v>130</v>
      </c>
      <c r="C91" s="88" t="s">
        <v>445</v>
      </c>
      <c r="D91" s="79" t="s">
        <v>119</v>
      </c>
      <c r="E91" s="47">
        <v>335</v>
      </c>
      <c r="F91" s="50"/>
      <c r="G91" s="265"/>
      <c r="H91" s="265"/>
      <c r="I91" s="265"/>
      <c r="J91" s="265"/>
      <c r="K91" s="265"/>
      <c r="L91" s="49">
        <f t="shared" si="3"/>
        <v>0</v>
      </c>
      <c r="M91" s="265"/>
      <c r="N91" s="265"/>
      <c r="O91" s="266"/>
      <c r="T91" s="128"/>
      <c r="U91" s="128"/>
      <c r="V91" s="128"/>
      <c r="W91" s="128"/>
      <c r="X91" s="128"/>
    </row>
    <row r="92" spans="2:24" ht="31.5" x14ac:dyDescent="0.2">
      <c r="B92" s="77" t="s">
        <v>131</v>
      </c>
      <c r="C92" s="88" t="s">
        <v>505</v>
      </c>
      <c r="D92" s="79" t="s">
        <v>119</v>
      </c>
      <c r="E92" s="48">
        <v>340</v>
      </c>
      <c r="F92" s="50"/>
      <c r="G92" s="265"/>
      <c r="H92" s="265"/>
      <c r="I92" s="265"/>
      <c r="J92" s="265"/>
      <c r="K92" s="265"/>
      <c r="L92" s="49">
        <f t="shared" si="3"/>
        <v>0</v>
      </c>
      <c r="M92" s="265"/>
      <c r="N92" s="265"/>
      <c r="O92" s="266"/>
    </row>
    <row r="93" spans="2:24" ht="18.75" x14ac:dyDescent="0.2">
      <c r="B93" s="77" t="s">
        <v>132</v>
      </c>
      <c r="C93" s="88" t="s">
        <v>7</v>
      </c>
      <c r="D93" s="79" t="s">
        <v>119</v>
      </c>
      <c r="E93" s="47">
        <v>345</v>
      </c>
      <c r="F93" s="49">
        <f>F68+F70+F78+F79+F86+F89+F90+F91+F92</f>
        <v>0</v>
      </c>
      <c r="G93" s="50"/>
      <c r="H93" s="265"/>
      <c r="I93" s="265"/>
      <c r="J93" s="265"/>
      <c r="K93" s="265"/>
      <c r="L93" s="49">
        <f t="shared" si="3"/>
        <v>0</v>
      </c>
      <c r="M93" s="265"/>
      <c r="N93" s="265"/>
      <c r="O93" s="266"/>
    </row>
    <row r="94" spans="2:24" ht="27.75" customHeight="1" x14ac:dyDescent="0.2">
      <c r="B94" s="327" t="s">
        <v>196</v>
      </c>
      <c r="C94" s="328"/>
      <c r="D94" s="328"/>
      <c r="E94" s="328"/>
      <c r="F94" s="328"/>
      <c r="G94" s="328"/>
      <c r="H94" s="328"/>
      <c r="I94" s="328"/>
      <c r="J94" s="328"/>
      <c r="K94" s="328"/>
      <c r="L94" s="328"/>
      <c r="M94" s="329"/>
      <c r="N94" s="329"/>
      <c r="O94" s="330"/>
    </row>
    <row r="95" spans="2:24" ht="18.75" x14ac:dyDescent="0.2">
      <c r="B95" s="74" t="s">
        <v>121</v>
      </c>
      <c r="C95" s="84" t="s">
        <v>471</v>
      </c>
      <c r="D95" s="76" t="s">
        <v>156</v>
      </c>
      <c r="E95" s="48">
        <v>350</v>
      </c>
      <c r="F95" s="50"/>
      <c r="G95" s="50"/>
      <c r="H95" s="50"/>
      <c r="I95" s="50"/>
      <c r="J95" s="50"/>
      <c r="K95" s="50"/>
      <c r="L95" s="50"/>
      <c r="M95" s="265"/>
      <c r="N95" s="265"/>
      <c r="O95" s="266"/>
    </row>
    <row r="96" spans="2:24" ht="18.75" x14ac:dyDescent="0.2">
      <c r="B96" s="74" t="s">
        <v>122</v>
      </c>
      <c r="C96" s="84" t="s">
        <v>472</v>
      </c>
      <c r="D96" s="76" t="s">
        <v>484</v>
      </c>
      <c r="E96" s="47">
        <v>355</v>
      </c>
      <c r="F96" s="265"/>
      <c r="G96" s="50"/>
      <c r="H96" s="50"/>
      <c r="I96" s="50"/>
      <c r="J96" s="50"/>
      <c r="K96" s="50"/>
      <c r="L96" s="50"/>
      <c r="M96" s="265"/>
      <c r="N96" s="265"/>
      <c r="O96" s="266"/>
    </row>
    <row r="97" spans="2:18" ht="20.25" x14ac:dyDescent="0.2">
      <c r="B97" s="74" t="s">
        <v>123</v>
      </c>
      <c r="C97" s="83" t="s">
        <v>457</v>
      </c>
      <c r="D97" s="79" t="s">
        <v>119</v>
      </c>
      <c r="E97" s="48">
        <v>360</v>
      </c>
      <c r="F97" s="49">
        <f>IF(F95=0,0,(F35+F69)/F95/$P97)</f>
        <v>0</v>
      </c>
      <c r="G97" s="49">
        <f>IF(G95=0,0,(G35+G69)/G95/$P97)</f>
        <v>0</v>
      </c>
      <c r="H97" s="49"/>
      <c r="I97" s="49">
        <f>IF(I95=0,0,I35/I95/$P97)</f>
        <v>0</v>
      </c>
      <c r="J97" s="49">
        <f t="shared" ref="J97:L97" si="4">IF(J95=0,0,J35/J95/$P97)</f>
        <v>0</v>
      </c>
      <c r="K97" s="49">
        <f t="shared" si="4"/>
        <v>0</v>
      </c>
      <c r="L97" s="49">
        <f t="shared" si="4"/>
        <v>0</v>
      </c>
      <c r="M97" s="265"/>
      <c r="N97" s="265"/>
      <c r="O97" s="266"/>
      <c r="P97" s="218">
        <v>3</v>
      </c>
    </row>
    <row r="98" spans="2:18" s="129" customFormat="1" ht="18.75" x14ac:dyDescent="0.2">
      <c r="B98" s="77" t="s">
        <v>98</v>
      </c>
      <c r="C98" s="81" t="s">
        <v>189</v>
      </c>
      <c r="D98" s="79" t="s">
        <v>119</v>
      </c>
      <c r="E98" s="47">
        <v>365</v>
      </c>
      <c r="F98" s="265"/>
      <c r="G98" s="50"/>
      <c r="H98" s="265"/>
      <c r="I98" s="265"/>
      <c r="J98" s="265"/>
      <c r="K98" s="265"/>
      <c r="L98" s="265"/>
      <c r="M98" s="265"/>
      <c r="N98" s="265"/>
      <c r="O98" s="266"/>
      <c r="R98" s="128"/>
    </row>
    <row r="99" spans="2:18" ht="18.75" x14ac:dyDescent="0.2">
      <c r="B99" s="77" t="s">
        <v>106</v>
      </c>
      <c r="C99" s="83" t="s">
        <v>201</v>
      </c>
      <c r="D99" s="79" t="s">
        <v>183</v>
      </c>
      <c r="E99" s="47">
        <v>370</v>
      </c>
      <c r="F99" s="265"/>
      <c r="G99" s="50"/>
      <c r="H99" s="265"/>
      <c r="I99" s="265"/>
      <c r="J99" s="265"/>
      <c r="K99" s="265"/>
      <c r="L99" s="265"/>
      <c r="M99" s="265"/>
      <c r="N99" s="265"/>
      <c r="O99" s="266"/>
    </row>
    <row r="100" spans="2:18" ht="18.75" x14ac:dyDescent="0.2">
      <c r="B100" s="77" t="s">
        <v>108</v>
      </c>
      <c r="C100" s="89" t="s">
        <v>416</v>
      </c>
      <c r="D100" s="79" t="s">
        <v>199</v>
      </c>
      <c r="E100" s="47">
        <v>375</v>
      </c>
      <c r="F100" s="265"/>
      <c r="G100" s="49">
        <f>SUM(G101:G104)</f>
        <v>0</v>
      </c>
      <c r="H100" s="265"/>
      <c r="I100" s="265"/>
      <c r="J100" s="265"/>
      <c r="K100" s="265"/>
      <c r="L100" s="265"/>
      <c r="M100" s="265"/>
      <c r="N100" s="265"/>
      <c r="O100" s="266"/>
    </row>
    <row r="101" spans="2:18" ht="18.75" x14ac:dyDescent="0.2">
      <c r="B101" s="77" t="s">
        <v>473</v>
      </c>
      <c r="C101" s="90" t="s">
        <v>297</v>
      </c>
      <c r="D101" s="79" t="s">
        <v>199</v>
      </c>
      <c r="E101" s="48">
        <v>380</v>
      </c>
      <c r="F101" s="265"/>
      <c r="G101" s="50"/>
      <c r="H101" s="265"/>
      <c r="I101" s="265"/>
      <c r="J101" s="265"/>
      <c r="K101" s="265"/>
      <c r="L101" s="265"/>
      <c r="M101" s="265"/>
      <c r="N101" s="265"/>
      <c r="O101" s="266"/>
    </row>
    <row r="102" spans="2:18" ht="18.75" x14ac:dyDescent="0.2">
      <c r="B102" s="77" t="s">
        <v>474</v>
      </c>
      <c r="C102" s="91" t="s">
        <v>194</v>
      </c>
      <c r="D102" s="79" t="s">
        <v>199</v>
      </c>
      <c r="E102" s="47">
        <v>385</v>
      </c>
      <c r="F102" s="265"/>
      <c r="G102" s="50"/>
      <c r="H102" s="265"/>
      <c r="I102" s="265"/>
      <c r="J102" s="265"/>
      <c r="K102" s="265"/>
      <c r="L102" s="265"/>
      <c r="M102" s="265"/>
      <c r="N102" s="265"/>
      <c r="O102" s="266"/>
    </row>
    <row r="103" spans="2:18" ht="18.75" x14ac:dyDescent="0.2">
      <c r="B103" s="77" t="s">
        <v>475</v>
      </c>
      <c r="C103" s="91" t="s">
        <v>195</v>
      </c>
      <c r="D103" s="79" t="s">
        <v>199</v>
      </c>
      <c r="E103" s="48">
        <v>390</v>
      </c>
      <c r="F103" s="265"/>
      <c r="G103" s="50"/>
      <c r="H103" s="265"/>
      <c r="I103" s="265"/>
      <c r="J103" s="265"/>
      <c r="K103" s="265"/>
      <c r="L103" s="265"/>
      <c r="M103" s="265"/>
      <c r="N103" s="265"/>
      <c r="O103" s="266"/>
    </row>
    <row r="104" spans="2:18" ht="18.75" x14ac:dyDescent="0.2">
      <c r="B104" s="77" t="s">
        <v>476</v>
      </c>
      <c r="C104" s="91" t="s">
        <v>83</v>
      </c>
      <c r="D104" s="79" t="s">
        <v>199</v>
      </c>
      <c r="E104" s="47">
        <v>395</v>
      </c>
      <c r="F104" s="265"/>
      <c r="G104" s="50"/>
      <c r="H104" s="265"/>
      <c r="I104" s="265"/>
      <c r="J104" s="265"/>
      <c r="K104" s="265"/>
      <c r="L104" s="265"/>
      <c r="M104" s="265"/>
      <c r="N104" s="265"/>
      <c r="O104" s="266"/>
    </row>
    <row r="105" spans="2:18" ht="18.75" x14ac:dyDescent="0.2">
      <c r="B105" s="77" t="s">
        <v>120</v>
      </c>
      <c r="C105" s="92" t="s">
        <v>413</v>
      </c>
      <c r="D105" s="79" t="s">
        <v>199</v>
      </c>
      <c r="E105" s="48">
        <v>400</v>
      </c>
      <c r="F105" s="265"/>
      <c r="G105" s="50"/>
      <c r="H105" s="265"/>
      <c r="I105" s="265"/>
      <c r="J105" s="265"/>
      <c r="K105" s="265"/>
      <c r="L105" s="265"/>
      <c r="M105" s="265"/>
      <c r="N105" s="265"/>
      <c r="O105" s="266"/>
    </row>
    <row r="106" spans="2:18" ht="18.75" x14ac:dyDescent="0.2">
      <c r="B106" s="77" t="s">
        <v>500</v>
      </c>
      <c r="C106" s="80" t="s">
        <v>549</v>
      </c>
      <c r="D106" s="79" t="s">
        <v>199</v>
      </c>
      <c r="E106" s="47">
        <v>405</v>
      </c>
      <c r="F106" s="265"/>
      <c r="G106" s="50"/>
      <c r="H106" s="265"/>
      <c r="I106" s="265"/>
      <c r="J106" s="265"/>
      <c r="K106" s="265"/>
      <c r="L106" s="265"/>
      <c r="M106" s="265"/>
      <c r="N106" s="265"/>
      <c r="O106" s="266"/>
    </row>
    <row r="107" spans="2:18" ht="18.75" x14ac:dyDescent="0.2">
      <c r="B107" s="77" t="s">
        <v>501</v>
      </c>
      <c r="C107" s="80" t="s">
        <v>550</v>
      </c>
      <c r="D107" s="79" t="s">
        <v>199</v>
      </c>
      <c r="E107" s="48">
        <v>410</v>
      </c>
      <c r="F107" s="265"/>
      <c r="G107" s="50"/>
      <c r="H107" s="265"/>
      <c r="I107" s="265"/>
      <c r="J107" s="265"/>
      <c r="K107" s="265"/>
      <c r="L107" s="265"/>
      <c r="M107" s="265"/>
      <c r="N107" s="265"/>
      <c r="O107" s="266"/>
    </row>
    <row r="108" spans="2:18" ht="18.75" x14ac:dyDescent="0.2">
      <c r="B108" s="77" t="s">
        <v>124</v>
      </c>
      <c r="C108" s="92" t="s">
        <v>415</v>
      </c>
      <c r="D108" s="79" t="s">
        <v>199</v>
      </c>
      <c r="E108" s="47">
        <v>415</v>
      </c>
      <c r="F108" s="265"/>
      <c r="G108" s="50"/>
      <c r="H108" s="265"/>
      <c r="I108" s="265"/>
      <c r="J108" s="265"/>
      <c r="K108" s="265"/>
      <c r="L108" s="265"/>
      <c r="M108" s="265"/>
      <c r="N108" s="265"/>
      <c r="O108" s="266"/>
    </row>
    <row r="109" spans="2:18" ht="18.75" x14ac:dyDescent="0.2">
      <c r="B109" s="77" t="s">
        <v>551</v>
      </c>
      <c r="C109" s="80" t="s">
        <v>552</v>
      </c>
      <c r="D109" s="79" t="s">
        <v>199</v>
      </c>
      <c r="E109" s="48">
        <v>420</v>
      </c>
      <c r="F109" s="265"/>
      <c r="G109" s="50"/>
      <c r="H109" s="265"/>
      <c r="I109" s="265"/>
      <c r="J109" s="265"/>
      <c r="K109" s="265"/>
      <c r="L109" s="265"/>
      <c r="M109" s="265"/>
      <c r="N109" s="265"/>
      <c r="O109" s="266"/>
    </row>
    <row r="110" spans="2:18" ht="18.75" x14ac:dyDescent="0.2">
      <c r="B110" s="77" t="s">
        <v>553</v>
      </c>
      <c r="C110" s="80" t="s">
        <v>550</v>
      </c>
      <c r="D110" s="79" t="s">
        <v>199</v>
      </c>
      <c r="E110" s="47">
        <v>425</v>
      </c>
      <c r="F110" s="265"/>
      <c r="G110" s="50"/>
      <c r="H110" s="265"/>
      <c r="I110" s="265"/>
      <c r="J110" s="265"/>
      <c r="K110" s="265"/>
      <c r="L110" s="265"/>
      <c r="M110" s="265"/>
      <c r="N110" s="265"/>
      <c r="O110" s="266"/>
    </row>
    <row r="111" spans="2:18" ht="18.75" x14ac:dyDescent="0.2">
      <c r="B111" s="77" t="s">
        <v>125</v>
      </c>
      <c r="C111" s="93" t="s">
        <v>414</v>
      </c>
      <c r="D111" s="79" t="s">
        <v>199</v>
      </c>
      <c r="E111" s="48">
        <v>430</v>
      </c>
      <c r="F111" s="267"/>
      <c r="G111" s="50"/>
      <c r="H111" s="265"/>
      <c r="I111" s="265"/>
      <c r="J111" s="265"/>
      <c r="K111" s="265"/>
      <c r="L111" s="265"/>
      <c r="M111" s="265"/>
      <c r="N111" s="265"/>
      <c r="O111" s="266"/>
    </row>
    <row r="112" spans="2:18" ht="18.75" x14ac:dyDescent="0.2">
      <c r="B112" s="77" t="s">
        <v>463</v>
      </c>
      <c r="C112" s="80" t="s">
        <v>549</v>
      </c>
      <c r="D112" s="79" t="s">
        <v>199</v>
      </c>
      <c r="E112" s="47">
        <v>435</v>
      </c>
      <c r="F112" s="265"/>
      <c r="G112" s="50"/>
      <c r="H112" s="265"/>
      <c r="I112" s="265"/>
      <c r="J112" s="265"/>
      <c r="K112" s="265"/>
      <c r="L112" s="265"/>
      <c r="M112" s="265"/>
      <c r="N112" s="265"/>
      <c r="O112" s="266"/>
    </row>
    <row r="113" spans="2:16" ht="18.75" x14ac:dyDescent="0.2">
      <c r="B113" s="77" t="s">
        <v>502</v>
      </c>
      <c r="C113" s="80" t="s">
        <v>550</v>
      </c>
      <c r="D113" s="79" t="s">
        <v>199</v>
      </c>
      <c r="E113" s="48">
        <v>440</v>
      </c>
      <c r="F113" s="265"/>
      <c r="G113" s="50"/>
      <c r="H113" s="265"/>
      <c r="I113" s="265"/>
      <c r="J113" s="265"/>
      <c r="K113" s="265"/>
      <c r="L113" s="265"/>
      <c r="M113" s="265"/>
      <c r="N113" s="265"/>
      <c r="O113" s="266"/>
    </row>
    <row r="114" spans="2:16" ht="18.75" x14ac:dyDescent="0.2">
      <c r="B114" s="77" t="s">
        <v>126</v>
      </c>
      <c r="C114" s="87" t="s">
        <v>454</v>
      </c>
      <c r="D114" s="290" t="s">
        <v>478</v>
      </c>
      <c r="E114" s="47">
        <v>445</v>
      </c>
      <c r="F114" s="50"/>
      <c r="G114" s="50"/>
      <c r="H114" s="265"/>
      <c r="I114" s="265"/>
      <c r="J114" s="265"/>
      <c r="K114" s="265"/>
      <c r="L114" s="265"/>
      <c r="M114" s="265"/>
      <c r="N114" s="265"/>
      <c r="O114" s="266"/>
    </row>
    <row r="115" spans="2:16" ht="18.75" x14ac:dyDescent="0.2">
      <c r="B115" s="77" t="s">
        <v>127</v>
      </c>
      <c r="C115" s="87" t="s">
        <v>589</v>
      </c>
      <c r="D115" s="290" t="s">
        <v>478</v>
      </c>
      <c r="E115" s="47" t="s">
        <v>583</v>
      </c>
      <c r="F115" s="265"/>
      <c r="G115" s="50"/>
      <c r="H115" s="265"/>
      <c r="I115" s="265"/>
      <c r="J115" s="265"/>
      <c r="K115" s="265"/>
      <c r="L115" s="265"/>
      <c r="M115" s="265"/>
      <c r="N115" s="265"/>
      <c r="O115" s="266"/>
    </row>
    <row r="116" spans="2:16" ht="18.75" x14ac:dyDescent="0.2">
      <c r="B116" s="77" t="s">
        <v>592</v>
      </c>
      <c r="C116" s="80" t="s">
        <v>590</v>
      </c>
      <c r="D116" s="290" t="s">
        <v>478</v>
      </c>
      <c r="E116" s="47" t="s">
        <v>584</v>
      </c>
      <c r="F116" s="265"/>
      <c r="G116" s="50"/>
      <c r="H116" s="265"/>
      <c r="I116" s="265"/>
      <c r="J116" s="265"/>
      <c r="K116" s="265"/>
      <c r="L116" s="265"/>
      <c r="M116" s="265"/>
      <c r="N116" s="265"/>
      <c r="O116" s="266"/>
    </row>
    <row r="117" spans="2:16" ht="18.75" x14ac:dyDescent="0.2">
      <c r="B117" s="77" t="s">
        <v>593</v>
      </c>
      <c r="C117" s="80" t="s">
        <v>591</v>
      </c>
      <c r="D117" s="290" t="s">
        <v>478</v>
      </c>
      <c r="E117" s="47" t="s">
        <v>585</v>
      </c>
      <c r="F117" s="265"/>
      <c r="G117" s="50"/>
      <c r="H117" s="265"/>
      <c r="I117" s="265"/>
      <c r="J117" s="265"/>
      <c r="K117" s="265"/>
      <c r="L117" s="265"/>
      <c r="M117" s="265"/>
      <c r="N117" s="265"/>
      <c r="O117" s="266"/>
    </row>
    <row r="118" spans="2:16" ht="31.5" x14ac:dyDescent="0.2">
      <c r="B118" s="77" t="s">
        <v>107</v>
      </c>
      <c r="C118" s="83" t="s">
        <v>298</v>
      </c>
      <c r="D118" s="79" t="s">
        <v>119</v>
      </c>
      <c r="E118" s="48">
        <v>465</v>
      </c>
      <c r="F118" s="265"/>
      <c r="G118" s="50"/>
      <c r="H118" s="265"/>
      <c r="I118" s="265"/>
      <c r="J118" s="265"/>
      <c r="K118" s="265"/>
      <c r="L118" s="50"/>
      <c r="M118" s="265"/>
      <c r="N118" s="265"/>
      <c r="O118" s="266"/>
    </row>
    <row r="119" spans="2:16" ht="31.5" x14ac:dyDescent="0.2">
      <c r="B119" s="77" t="s">
        <v>128</v>
      </c>
      <c r="C119" s="83" t="s">
        <v>299</v>
      </c>
      <c r="D119" s="79" t="s">
        <v>119</v>
      </c>
      <c r="E119" s="47">
        <v>470</v>
      </c>
      <c r="F119" s="265"/>
      <c r="G119" s="50"/>
      <c r="H119" s="265"/>
      <c r="I119" s="265"/>
      <c r="J119" s="265"/>
      <c r="K119" s="265"/>
      <c r="L119" s="50"/>
      <c r="M119" s="265"/>
      <c r="N119" s="265"/>
      <c r="O119" s="266"/>
    </row>
    <row r="120" spans="2:16" ht="18.75" x14ac:dyDescent="0.2">
      <c r="B120" s="77" t="s">
        <v>129</v>
      </c>
      <c r="C120" s="94" t="s">
        <v>164</v>
      </c>
      <c r="D120" s="79" t="s">
        <v>119</v>
      </c>
      <c r="E120" s="48">
        <v>475</v>
      </c>
      <c r="F120" s="265"/>
      <c r="G120" s="50"/>
      <c r="H120" s="265"/>
      <c r="I120" s="265"/>
      <c r="J120" s="265"/>
      <c r="K120" s="265"/>
      <c r="L120" s="50"/>
      <c r="M120" s="265"/>
      <c r="N120" s="265"/>
      <c r="O120" s="266"/>
    </row>
    <row r="121" spans="2:16" ht="31.5" x14ac:dyDescent="0.2">
      <c r="B121" s="77" t="s">
        <v>130</v>
      </c>
      <c r="C121" s="94" t="s">
        <v>293</v>
      </c>
      <c r="D121" s="79" t="s">
        <v>119</v>
      </c>
      <c r="E121" s="47">
        <v>480</v>
      </c>
      <c r="F121" s="265"/>
      <c r="G121" s="50"/>
      <c r="H121" s="265"/>
      <c r="I121" s="265"/>
      <c r="J121" s="265"/>
      <c r="K121" s="265"/>
      <c r="L121" s="50"/>
      <c r="M121" s="265"/>
      <c r="N121" s="265"/>
      <c r="O121" s="266"/>
    </row>
    <row r="122" spans="2:16" ht="31.5" x14ac:dyDescent="0.2">
      <c r="B122" s="77" t="s">
        <v>131</v>
      </c>
      <c r="C122" s="94" t="s">
        <v>294</v>
      </c>
      <c r="D122" s="79" t="s">
        <v>119</v>
      </c>
      <c r="E122" s="48" t="s">
        <v>586</v>
      </c>
      <c r="F122" s="265"/>
      <c r="G122" s="50"/>
      <c r="H122" s="265"/>
      <c r="I122" s="265"/>
      <c r="J122" s="265"/>
      <c r="K122" s="265"/>
      <c r="L122" s="50"/>
      <c r="M122" s="265"/>
      <c r="N122" s="265"/>
      <c r="O122" s="266"/>
    </row>
    <row r="123" spans="2:16" ht="18.75" x14ac:dyDescent="0.2">
      <c r="B123" s="77" t="s">
        <v>132</v>
      </c>
      <c r="C123" s="78" t="s">
        <v>292</v>
      </c>
      <c r="D123" s="79" t="s">
        <v>119</v>
      </c>
      <c r="E123" s="48" t="s">
        <v>587</v>
      </c>
      <c r="F123" s="265"/>
      <c r="G123" s="50"/>
      <c r="H123" s="265"/>
      <c r="I123" s="265"/>
      <c r="J123" s="265"/>
      <c r="K123" s="265"/>
      <c r="L123" s="50"/>
      <c r="M123" s="265"/>
      <c r="N123" s="265"/>
      <c r="O123" s="266"/>
    </row>
    <row r="124" spans="2:16" ht="18.75" x14ac:dyDescent="0.2">
      <c r="B124" s="98" t="s">
        <v>133</v>
      </c>
      <c r="C124" s="78" t="s">
        <v>506</v>
      </c>
      <c r="D124" s="79" t="s">
        <v>119</v>
      </c>
      <c r="E124" s="47" t="s">
        <v>588</v>
      </c>
      <c r="F124" s="265"/>
      <c r="G124" s="99"/>
      <c r="H124" s="265"/>
      <c r="I124" s="265"/>
      <c r="J124" s="265"/>
      <c r="K124" s="265"/>
      <c r="L124" s="265"/>
      <c r="M124" s="265"/>
      <c r="N124" s="265"/>
      <c r="O124" s="266"/>
    </row>
    <row r="125" spans="2:16" ht="19.5" thickBot="1" x14ac:dyDescent="0.25">
      <c r="B125" s="95" t="s">
        <v>134</v>
      </c>
      <c r="C125" s="96" t="s">
        <v>245</v>
      </c>
      <c r="D125" s="97" t="s">
        <v>119</v>
      </c>
      <c r="E125" s="97">
        <v>500</v>
      </c>
      <c r="F125" s="268"/>
      <c r="G125" s="268"/>
      <c r="H125" s="268"/>
      <c r="I125" s="268"/>
      <c r="J125" s="268"/>
      <c r="K125" s="268"/>
      <c r="L125" s="156"/>
      <c r="M125" s="268"/>
      <c r="N125" s="268"/>
      <c r="O125" s="269"/>
    </row>
    <row r="126" spans="2:16" ht="18.75" x14ac:dyDescent="0.2">
      <c r="B126" s="160"/>
      <c r="C126" s="161"/>
      <c r="D126" s="162"/>
      <c r="E126" s="160"/>
      <c r="F126" s="163"/>
      <c r="G126" s="163"/>
      <c r="H126" s="163"/>
      <c r="I126" s="163"/>
      <c r="J126" s="163"/>
      <c r="K126" s="163"/>
      <c r="L126" s="216"/>
      <c r="M126" s="217"/>
      <c r="N126" s="217"/>
      <c r="O126" s="217"/>
    </row>
    <row r="127" spans="2:16" ht="21" customHeight="1" x14ac:dyDescent="0.2">
      <c r="B127" s="160"/>
      <c r="C127" s="161"/>
      <c r="D127" s="162"/>
      <c r="E127" s="160"/>
      <c r="F127" s="163"/>
      <c r="G127" s="163"/>
      <c r="H127" s="163"/>
      <c r="I127" s="163"/>
      <c r="J127" s="163"/>
      <c r="K127" s="163"/>
      <c r="L127" s="164"/>
    </row>
    <row r="128" spans="2:16" ht="30.75" customHeight="1" x14ac:dyDescent="0.25">
      <c r="B128" s="464" t="s">
        <v>562</v>
      </c>
      <c r="C128" s="5"/>
      <c r="D128" s="465"/>
      <c r="E128" s="464"/>
      <c r="F128" s="233"/>
      <c r="G128" s="233"/>
      <c r="H128" s="233"/>
      <c r="I128" s="233"/>
      <c r="J128" s="233"/>
      <c r="K128" s="233"/>
      <c r="L128" s="233"/>
      <c r="M128" s="295"/>
      <c r="N128" s="295"/>
      <c r="O128" s="234"/>
      <c r="P128" s="164"/>
    </row>
    <row r="129" spans="2:16" ht="18" customHeight="1" x14ac:dyDescent="0.25">
      <c r="B129" s="464"/>
      <c r="C129" s="5"/>
      <c r="D129" s="465"/>
      <c r="E129" s="464"/>
      <c r="F129" s="233"/>
      <c r="G129" s="233"/>
      <c r="H129" s="233"/>
      <c r="I129" s="233"/>
      <c r="J129" s="233"/>
      <c r="K129" s="233"/>
      <c r="L129" s="235"/>
      <c r="M129" s="291" t="s">
        <v>12</v>
      </c>
      <c r="N129" s="291"/>
      <c r="O129" s="234"/>
      <c r="P129" s="165"/>
    </row>
    <row r="130" spans="2:16" ht="33" customHeight="1" x14ac:dyDescent="0.25">
      <c r="B130" s="464" t="s">
        <v>516</v>
      </c>
      <c r="C130" s="5"/>
      <c r="D130" s="465"/>
      <c r="E130" s="464"/>
      <c r="F130" s="233"/>
      <c r="G130" s="233"/>
      <c r="H130" s="233"/>
      <c r="I130" s="233"/>
      <c r="J130" s="233"/>
      <c r="K130" s="233"/>
      <c r="L130" s="233"/>
      <c r="M130" s="295"/>
      <c r="N130" s="295"/>
      <c r="O130" s="234"/>
      <c r="P130" s="165"/>
    </row>
    <row r="131" spans="2:16" ht="26.25" customHeight="1" x14ac:dyDescent="0.25">
      <c r="B131" s="464"/>
      <c r="C131" s="464"/>
      <c r="D131" s="465"/>
      <c r="E131" s="464"/>
      <c r="F131" s="233"/>
      <c r="G131" s="233"/>
      <c r="H131" s="233"/>
      <c r="I131" s="233"/>
      <c r="J131" s="233"/>
      <c r="K131" s="233"/>
      <c r="L131" s="235"/>
      <c r="M131" s="291" t="s">
        <v>12</v>
      </c>
      <c r="N131" s="291"/>
      <c r="O131" s="234"/>
      <c r="P131" s="165"/>
    </row>
    <row r="132" spans="2:16" ht="30" customHeight="1" x14ac:dyDescent="0.25">
      <c r="B132" s="466"/>
      <c r="C132" s="466"/>
      <c r="D132" s="466"/>
      <c r="E132" s="466"/>
      <c r="F132" s="58"/>
      <c r="G132" s="58"/>
      <c r="H132" s="58"/>
      <c r="I132" s="58"/>
      <c r="J132" s="58"/>
      <c r="K132" s="58"/>
      <c r="L132" s="58"/>
      <c r="M132" s="295"/>
      <c r="N132" s="295"/>
      <c r="O132" s="234"/>
      <c r="P132" s="165"/>
    </row>
    <row r="133" spans="2:16" ht="30" customHeight="1" x14ac:dyDescent="0.2">
      <c r="B133" s="466"/>
      <c r="C133" s="466"/>
      <c r="D133" s="466"/>
      <c r="E133" s="466"/>
      <c r="F133" s="58"/>
      <c r="G133" s="58"/>
      <c r="H133" s="58"/>
      <c r="I133" s="58"/>
      <c r="J133" s="58"/>
      <c r="K133" s="58"/>
      <c r="L133" s="58"/>
      <c r="M133" s="291" t="s">
        <v>563</v>
      </c>
      <c r="N133" s="291"/>
      <c r="O133" s="58"/>
      <c r="P133" s="129"/>
    </row>
    <row r="134" spans="2:16" ht="30" customHeight="1" x14ac:dyDescent="0.2">
      <c r="B134" s="467"/>
      <c r="C134" s="466"/>
      <c r="D134" s="466"/>
      <c r="E134" s="466"/>
      <c r="F134" s="233"/>
      <c r="G134" s="233"/>
      <c r="H134" s="233"/>
      <c r="I134" s="233"/>
      <c r="J134" s="233"/>
      <c r="K134" s="58"/>
      <c r="L134" s="58"/>
      <c r="M134" s="295"/>
      <c r="N134" s="295"/>
      <c r="O134" s="58"/>
      <c r="P134" s="129"/>
    </row>
    <row r="135" spans="2:16" ht="30" customHeight="1" x14ac:dyDescent="0.2">
      <c r="B135" s="467"/>
      <c r="C135" s="466"/>
      <c r="D135" s="466"/>
      <c r="E135" s="466"/>
      <c r="F135" s="58"/>
      <c r="G135" s="58"/>
      <c r="H135" s="58"/>
      <c r="I135" s="58"/>
      <c r="J135" s="58"/>
      <c r="K135" s="58"/>
      <c r="L135" s="58"/>
      <c r="M135" s="291" t="s">
        <v>564</v>
      </c>
      <c r="N135" s="291"/>
      <c r="O135" s="58"/>
      <c r="P135" s="129"/>
    </row>
    <row r="136" spans="2:16" ht="13.5" customHeight="1" x14ac:dyDescent="0.2">
      <c r="B136" s="166"/>
      <c r="I136" s="128"/>
      <c r="J136" s="128"/>
      <c r="K136" s="128"/>
      <c r="L136" s="128"/>
      <c r="M136" s="129"/>
      <c r="N136" s="129"/>
      <c r="O136" s="129"/>
      <c r="P136" s="129"/>
    </row>
    <row r="137" spans="2:16" ht="13.5" customHeight="1" x14ac:dyDescent="0.2">
      <c r="B137" s="166"/>
    </row>
    <row r="138" spans="2:16" ht="13.5" customHeight="1" x14ac:dyDescent="0.2">
      <c r="B138" s="166"/>
    </row>
    <row r="139" spans="2:16" ht="13.5" customHeight="1" x14ac:dyDescent="0.2">
      <c r="B139" s="166"/>
    </row>
    <row r="140" spans="2:16" ht="13.5" customHeight="1" x14ac:dyDescent="0.2">
      <c r="B140" s="166"/>
    </row>
    <row r="141" spans="2:16" ht="13.5" customHeight="1" x14ac:dyDescent="0.2">
      <c r="B141" s="166"/>
    </row>
    <row r="142" spans="2:16" ht="13.5" customHeight="1" x14ac:dyDescent="0.2">
      <c r="B142" s="166"/>
    </row>
    <row r="143" spans="2:16" ht="13.5" customHeight="1" x14ac:dyDescent="0.2">
      <c r="B143" s="166"/>
    </row>
    <row r="144" spans="2:16" ht="13.5" customHeight="1" x14ac:dyDescent="0.2">
      <c r="B144" s="166"/>
    </row>
    <row r="145" spans="2:2" ht="13.5" customHeight="1" x14ac:dyDescent="0.2">
      <c r="B145" s="166"/>
    </row>
    <row r="146" spans="2:2" ht="13.5" customHeight="1" x14ac:dyDescent="0.2">
      <c r="B146" s="166"/>
    </row>
    <row r="147" spans="2:2" ht="13.5" customHeight="1" x14ac:dyDescent="0.2">
      <c r="B147" s="166"/>
    </row>
    <row r="148" spans="2:2" ht="13.5" customHeight="1" x14ac:dyDescent="0.2">
      <c r="B148" s="166"/>
    </row>
    <row r="149" spans="2:2" ht="13.5" customHeight="1" x14ac:dyDescent="0.2"/>
    <row r="150" spans="2:2" ht="13.5" customHeight="1" x14ac:dyDescent="0.2"/>
    <row r="151" spans="2:2" ht="13.5" customHeight="1" x14ac:dyDescent="0.2"/>
    <row r="152" spans="2:2" ht="13.5" customHeight="1" x14ac:dyDescent="0.2"/>
    <row r="153" spans="2:2" ht="13.5" customHeight="1" x14ac:dyDescent="0.2"/>
    <row r="154" spans="2:2" ht="13.5" customHeight="1" x14ac:dyDescent="0.2"/>
    <row r="155" spans="2:2" ht="13.5" customHeight="1" x14ac:dyDescent="0.2"/>
    <row r="156" spans="2:2" ht="13.5" customHeight="1" x14ac:dyDescent="0.2"/>
    <row r="157" spans="2:2" ht="13.5" customHeight="1" x14ac:dyDescent="0.2"/>
    <row r="158" spans="2:2" ht="13.5" customHeight="1" x14ac:dyDescent="0.2"/>
    <row r="159" spans="2:2" ht="13.5" customHeight="1" x14ac:dyDescent="0.2"/>
    <row r="160" spans="2:2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</sheetData>
  <mergeCells count="54">
    <mergeCell ref="B7:E7"/>
    <mergeCell ref="B6:E6"/>
    <mergeCell ref="F6:G6"/>
    <mergeCell ref="F7:G9"/>
    <mergeCell ref="B13:C13"/>
    <mergeCell ref="F10:G10"/>
    <mergeCell ref="B8:E9"/>
    <mergeCell ref="B11:C11"/>
    <mergeCell ref="B12:C12"/>
    <mergeCell ref="B1:O1"/>
    <mergeCell ref="B67:O67"/>
    <mergeCell ref="B94:O94"/>
    <mergeCell ref="H19:H21"/>
    <mergeCell ref="G20:G21"/>
    <mergeCell ref="H10:I10"/>
    <mergeCell ref="B23:O23"/>
    <mergeCell ref="L19:L21"/>
    <mergeCell ref="B19:B21"/>
    <mergeCell ref="F4:J4"/>
    <mergeCell ref="B2:O2"/>
    <mergeCell ref="D13:O13"/>
    <mergeCell ref="D16:O16"/>
    <mergeCell ref="D17:O17"/>
    <mergeCell ref="B16:C16"/>
    <mergeCell ref="E19:E21"/>
    <mergeCell ref="C19:C21"/>
    <mergeCell ref="D11:O11"/>
    <mergeCell ref="D12:O12"/>
    <mergeCell ref="N20:N21"/>
    <mergeCell ref="O20:O21"/>
    <mergeCell ref="D19:D21"/>
    <mergeCell ref="I19:I21"/>
    <mergeCell ref="M19:O19"/>
    <mergeCell ref="F20:F21"/>
    <mergeCell ref="M20:M21"/>
    <mergeCell ref="K19:K21"/>
    <mergeCell ref="D14:O14"/>
    <mergeCell ref="D15:O15"/>
    <mergeCell ref="M135:N135"/>
    <mergeCell ref="B14:C14"/>
    <mergeCell ref="B15:C15"/>
    <mergeCell ref="M6:O6"/>
    <mergeCell ref="M7:O7"/>
    <mergeCell ref="M8:O8"/>
    <mergeCell ref="M9:O9"/>
    <mergeCell ref="M130:N130"/>
    <mergeCell ref="M131:N131"/>
    <mergeCell ref="M132:N132"/>
    <mergeCell ref="M133:N133"/>
    <mergeCell ref="M134:N134"/>
    <mergeCell ref="J19:J21"/>
    <mergeCell ref="F19:G19"/>
    <mergeCell ref="M128:N128"/>
    <mergeCell ref="M129:N129"/>
  </mergeCells>
  <phoneticPr fontId="15" type="noConversion"/>
  <conditionalFormatting sqref="F86">
    <cfRule type="cellIs" dxfId="15" priority="2" stopIfTrue="1" operator="equal">
      <formula>0</formula>
    </cfRule>
  </conditionalFormatting>
  <conditionalFormatting sqref="F93">
    <cfRule type="cellIs" dxfId="14" priority="1" stopIfTrue="1" operator="equal">
      <formula>0</formula>
    </cfRule>
  </conditionalFormatting>
  <conditionalFormatting sqref="F79:G80">
    <cfRule type="cellIs" dxfId="13" priority="4" stopIfTrue="1" operator="equal">
      <formula>0</formula>
    </cfRule>
  </conditionalFormatting>
  <conditionalFormatting sqref="F97:L97">
    <cfRule type="cellIs" dxfId="12" priority="5" stopIfTrue="1" operator="equal">
      <formula>0</formula>
    </cfRule>
  </conditionalFormatting>
  <conditionalFormatting sqref="G83:G85">
    <cfRule type="cellIs" dxfId="11" priority="3" stopIfTrue="1" operator="equal">
      <formula>0</formula>
    </cfRule>
  </conditionalFormatting>
  <conditionalFormatting sqref="G100">
    <cfRule type="cellIs" dxfId="10" priority="6" stopIfTrue="1" operator="equal">
      <formula>0</formula>
    </cfRule>
  </conditionalFormatting>
  <conditionalFormatting sqref="H24:O24 F24:G25 H25:K25 M25:O25 F38:O38 L49:L50 L52:L56 G56:K56 L64 L66">
    <cfRule type="cellIs" dxfId="9" priority="9" stopIfTrue="1" operator="equal">
      <formula>0</formula>
    </cfRule>
  </conditionalFormatting>
  <conditionalFormatting sqref="L25:L45 F52">
    <cfRule type="cellIs" dxfId="8" priority="8" stopIfTrue="1" operator="equal">
      <formula>0</formula>
    </cfRule>
  </conditionalFormatting>
  <conditionalFormatting sqref="L68:L93">
    <cfRule type="cellIs" dxfId="7" priority="7" stopIfTrue="1" operator="equal">
      <formula>0</formula>
    </cfRule>
  </conditionalFormatting>
  <dataValidations count="2">
    <dataValidation type="list" allowBlank="1" showInputMessage="1" showErrorMessage="1" sqref="G3" xr:uid="{00000000-0002-0000-0000-000000000000}">
      <formula1>"березень, червень, вересень, грудень"</formula1>
    </dataValidation>
    <dataValidation type="list" allowBlank="1" showInputMessage="1" showErrorMessage="1" sqref="I3" xr:uid="{00000000-0002-0000-0000-000001000000}">
      <formula1>"2024, 2025, 2026, 2027, 2028, 2029, 2030"</formula1>
    </dataValidation>
  </dataValidations>
  <printOptions horizontalCentered="1"/>
  <pageMargins left="7.874015748031496E-2" right="7.874015748031496E-2" top="0.19685039370078741" bottom="0.19685039370078741" header="0.19685039370078741" footer="0.19685039370078741"/>
  <pageSetup paperSize="9" scale="18" fitToHeight="3" orientation="landscape" r:id="rId1"/>
  <headerFooter alignWithMargins="0"/>
  <ignoredErrors>
    <ignoredError sqref="B26:B27 B28:B33 B39:B44" twoDigitTextYear="1"/>
    <ignoredError sqref="I22 B24:B25 E24:E35 E36:E46 B46" numberStoredAsText="1"/>
    <ignoredError sqref="F24 M24:O24 K38 M38:O38 K24 I38" unlockedFormula="1"/>
    <ignoredError sqref="F38:G38" formulaRange="1" unlockedFormula="1"/>
    <ignoredError sqref="M25:O25" formulaRange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F45"/>
  <sheetViews>
    <sheetView showGridLines="0" zoomScale="90" zoomScaleNormal="90" workbookViewId="0">
      <selection activeCell="L14" sqref="L14"/>
    </sheetView>
  </sheetViews>
  <sheetFormatPr defaultRowHeight="12.75" x14ac:dyDescent="0.2"/>
  <cols>
    <col min="1" max="1" width="9.140625" style="208" customWidth="1"/>
    <col min="2" max="2" width="83.85546875" style="208" customWidth="1"/>
    <col min="3" max="3" width="10.5703125" style="208" customWidth="1"/>
    <col min="4" max="4" width="15.28515625" style="208" customWidth="1"/>
    <col min="5" max="6" width="25.5703125" style="208" customWidth="1"/>
    <col min="7" max="7" width="4.7109375" style="208" customWidth="1"/>
    <col min="8" max="16384" width="9.140625" style="208"/>
  </cols>
  <sheetData>
    <row r="2" spans="1:6" ht="15.75" x14ac:dyDescent="0.2">
      <c r="E2" s="441" t="s">
        <v>596</v>
      </c>
      <c r="F2" s="441"/>
    </row>
    <row r="3" spans="1:6" ht="51.75" customHeight="1" x14ac:dyDescent="0.2">
      <c r="E3" s="441" t="s">
        <v>417</v>
      </c>
      <c r="F3" s="441"/>
    </row>
    <row r="5" spans="1:6" ht="29.25" customHeight="1" x14ac:dyDescent="0.2">
      <c r="A5" s="442" t="s">
        <v>637</v>
      </c>
      <c r="B5" s="442"/>
      <c r="C5" s="442"/>
      <c r="D5" s="442"/>
      <c r="E5" s="442"/>
      <c r="F5" s="442"/>
    </row>
    <row r="7" spans="1:6" ht="15.75" customHeight="1" x14ac:dyDescent="0.2">
      <c r="A7" s="317" t="s">
        <v>87</v>
      </c>
      <c r="B7" s="333" t="s">
        <v>185</v>
      </c>
      <c r="C7" s="444" t="s">
        <v>141</v>
      </c>
      <c r="D7" s="317" t="s">
        <v>4</v>
      </c>
      <c r="E7" s="317" t="s">
        <v>20</v>
      </c>
      <c r="F7" s="317"/>
    </row>
    <row r="8" spans="1:6" ht="30.75" customHeight="1" x14ac:dyDescent="0.2">
      <c r="A8" s="443"/>
      <c r="B8" s="333"/>
      <c r="C8" s="444"/>
      <c r="D8" s="445"/>
      <c r="E8" s="207" t="s">
        <v>410</v>
      </c>
      <c r="F8" s="210" t="s">
        <v>5</v>
      </c>
    </row>
    <row r="9" spans="1:6" ht="15.75" x14ac:dyDescent="0.2">
      <c r="A9" s="209" t="s">
        <v>8</v>
      </c>
      <c r="B9" s="209" t="s">
        <v>6</v>
      </c>
      <c r="C9" s="209" t="s">
        <v>86</v>
      </c>
      <c r="D9" s="209" t="s">
        <v>142</v>
      </c>
      <c r="E9" s="209">
        <v>1</v>
      </c>
      <c r="F9" s="209">
        <v>2</v>
      </c>
    </row>
    <row r="10" spans="1:6" ht="19.5" customHeight="1" x14ac:dyDescent="0.2">
      <c r="A10" s="48" t="s">
        <v>121</v>
      </c>
      <c r="B10" s="211" t="s">
        <v>509</v>
      </c>
      <c r="C10" s="209" t="s">
        <v>119</v>
      </c>
      <c r="D10" s="223" t="s">
        <v>24</v>
      </c>
      <c r="E10" s="219">
        <f>E12+E13+E14+E15+E16</f>
        <v>0</v>
      </c>
      <c r="F10" s="219">
        <f>F11+F13+F14+F15+F16</f>
        <v>0</v>
      </c>
    </row>
    <row r="11" spans="1:6" ht="15.75" x14ac:dyDescent="0.2">
      <c r="A11" s="48" t="s">
        <v>88</v>
      </c>
      <c r="B11" s="212" t="s">
        <v>521</v>
      </c>
      <c r="C11" s="209" t="s">
        <v>119</v>
      </c>
      <c r="D11" s="223" t="s">
        <v>25</v>
      </c>
      <c r="E11" s="446"/>
      <c r="F11" s="221"/>
    </row>
    <row r="12" spans="1:6" ht="15.75" x14ac:dyDescent="0.2">
      <c r="A12" s="48" t="s">
        <v>94</v>
      </c>
      <c r="B12" s="212" t="s">
        <v>522</v>
      </c>
      <c r="C12" s="209" t="s">
        <v>119</v>
      </c>
      <c r="D12" s="223" t="s">
        <v>26</v>
      </c>
      <c r="E12" s="221"/>
      <c r="F12" s="446"/>
    </row>
    <row r="13" spans="1:6" ht="31.5" x14ac:dyDescent="0.2">
      <c r="A13" s="48" t="s">
        <v>95</v>
      </c>
      <c r="B13" s="212" t="s">
        <v>523</v>
      </c>
      <c r="C13" s="209" t="s">
        <v>119</v>
      </c>
      <c r="D13" s="223" t="s">
        <v>28</v>
      </c>
      <c r="E13" s="221"/>
      <c r="F13" s="221"/>
    </row>
    <row r="14" spans="1:6" ht="31.5" x14ac:dyDescent="0.2">
      <c r="A14" s="48" t="s">
        <v>96</v>
      </c>
      <c r="B14" s="212" t="s">
        <v>524</v>
      </c>
      <c r="C14" s="209" t="s">
        <v>119</v>
      </c>
      <c r="D14" s="223" t="s">
        <v>30</v>
      </c>
      <c r="E14" s="221"/>
      <c r="F14" s="221"/>
    </row>
    <row r="15" spans="1:6" ht="31.5" x14ac:dyDescent="0.2">
      <c r="A15" s="48" t="s">
        <v>97</v>
      </c>
      <c r="B15" s="212" t="s">
        <v>525</v>
      </c>
      <c r="C15" s="209" t="s">
        <v>119</v>
      </c>
      <c r="D15" s="223" t="s">
        <v>31</v>
      </c>
      <c r="E15" s="221"/>
      <c r="F15" s="221"/>
    </row>
    <row r="16" spans="1:6" ht="31.5" x14ac:dyDescent="0.2">
      <c r="A16" s="48" t="s">
        <v>249</v>
      </c>
      <c r="B16" s="212" t="s">
        <v>526</v>
      </c>
      <c r="C16" s="209" t="s">
        <v>119</v>
      </c>
      <c r="D16" s="223" t="s">
        <v>33</v>
      </c>
      <c r="E16" s="221"/>
      <c r="F16" s="221"/>
    </row>
    <row r="17" spans="1:6" ht="15.75" x14ac:dyDescent="0.2">
      <c r="A17" s="48" t="s">
        <v>122</v>
      </c>
      <c r="B17" s="213" t="s">
        <v>527</v>
      </c>
      <c r="C17" s="209" t="s">
        <v>119</v>
      </c>
      <c r="D17" s="223" t="s">
        <v>35</v>
      </c>
      <c r="E17" s="446"/>
      <c r="F17" s="219">
        <f>F18+F19</f>
        <v>0</v>
      </c>
    </row>
    <row r="18" spans="1:6" ht="31.5" x14ac:dyDescent="0.2">
      <c r="A18" s="48" t="s">
        <v>89</v>
      </c>
      <c r="B18" s="214" t="s">
        <v>528</v>
      </c>
      <c r="C18" s="209" t="s">
        <v>119</v>
      </c>
      <c r="D18" s="223" t="s">
        <v>37</v>
      </c>
      <c r="E18" s="446"/>
      <c r="F18" s="220">
        <f>'2-НКРЕКП-розподіл_ее'!G81+'Додаток 9'!F21-'Додаток 9'!F27+'Додаток 9'!F33-'Додаток 9'!F11</f>
        <v>0</v>
      </c>
    </row>
    <row r="19" spans="1:6" ht="31.5" x14ac:dyDescent="0.2">
      <c r="A19" s="48" t="s">
        <v>90</v>
      </c>
      <c r="B19" s="214" t="s">
        <v>529</v>
      </c>
      <c r="C19" s="209" t="s">
        <v>119</v>
      </c>
      <c r="D19" s="223" t="s">
        <v>39</v>
      </c>
      <c r="E19" s="446"/>
      <c r="F19" s="220">
        <f>'2-НКРЕКП-розподіл_ее'!G82+'Додаток 9'!F22+'Додаток 9'!F23+'Додаток 9'!F24+'Додаток 9'!F25+'Додаток 9'!F34+'Додаток 9'!F35+'Додаток 9'!F36+'Додаток 9'!F37-'Додаток 9'!F28-'Додаток 9'!F29-'Додаток 9'!F30-'Додаток 9'!F31-'Додаток 9'!F13-'Додаток 9'!F14-'Додаток 9'!F15-'Додаток 9'!F16</f>
        <v>0</v>
      </c>
    </row>
    <row r="20" spans="1:6" ht="15.75" x14ac:dyDescent="0.2">
      <c r="A20" s="48" t="s">
        <v>123</v>
      </c>
      <c r="B20" s="215" t="s">
        <v>530</v>
      </c>
      <c r="C20" s="209" t="s">
        <v>119</v>
      </c>
      <c r="D20" s="223" t="s">
        <v>40</v>
      </c>
      <c r="E20" s="446"/>
      <c r="F20" s="219">
        <f>F21+F22+F23+F24+F25</f>
        <v>0</v>
      </c>
    </row>
    <row r="21" spans="1:6" ht="31.5" x14ac:dyDescent="0.2">
      <c r="A21" s="48" t="s">
        <v>98</v>
      </c>
      <c r="B21" s="81" t="s">
        <v>531</v>
      </c>
      <c r="C21" s="209" t="s">
        <v>119</v>
      </c>
      <c r="D21" s="223" t="s">
        <v>42</v>
      </c>
      <c r="E21" s="446"/>
      <c r="F21" s="222"/>
    </row>
    <row r="22" spans="1:6" ht="31.5" x14ac:dyDescent="0.2">
      <c r="A22" s="48" t="s">
        <v>99</v>
      </c>
      <c r="B22" s="81" t="s">
        <v>532</v>
      </c>
      <c r="C22" s="209" t="s">
        <v>119</v>
      </c>
      <c r="D22" s="223" t="s">
        <v>43</v>
      </c>
      <c r="E22" s="446"/>
      <c r="F22" s="222"/>
    </row>
    <row r="23" spans="1:6" ht="31.5" x14ac:dyDescent="0.2">
      <c r="A23" s="48" t="s">
        <v>100</v>
      </c>
      <c r="B23" s="81" t="s">
        <v>533</v>
      </c>
      <c r="C23" s="209" t="s">
        <v>119</v>
      </c>
      <c r="D23" s="223" t="s">
        <v>44</v>
      </c>
      <c r="E23" s="446"/>
      <c r="F23" s="222"/>
    </row>
    <row r="24" spans="1:6" ht="31.5" x14ac:dyDescent="0.2">
      <c r="A24" s="48" t="s">
        <v>101</v>
      </c>
      <c r="B24" s="81" t="s">
        <v>534</v>
      </c>
      <c r="C24" s="209" t="s">
        <v>119</v>
      </c>
      <c r="D24" s="223" t="s">
        <v>45</v>
      </c>
      <c r="E24" s="446"/>
      <c r="F24" s="222"/>
    </row>
    <row r="25" spans="1:6" ht="31.5" x14ac:dyDescent="0.2">
      <c r="A25" s="48" t="s">
        <v>102</v>
      </c>
      <c r="B25" s="81" t="s">
        <v>535</v>
      </c>
      <c r="C25" s="209" t="s">
        <v>119</v>
      </c>
      <c r="D25" s="223" t="s">
        <v>46</v>
      </c>
      <c r="E25" s="446"/>
      <c r="F25" s="222"/>
    </row>
    <row r="26" spans="1:6" ht="31.5" x14ac:dyDescent="0.2">
      <c r="A26" s="48" t="s">
        <v>106</v>
      </c>
      <c r="B26" s="215" t="s">
        <v>536</v>
      </c>
      <c r="C26" s="209" t="s">
        <v>119</v>
      </c>
      <c r="D26" s="223" t="s">
        <v>47</v>
      </c>
      <c r="E26" s="446"/>
      <c r="F26" s="219">
        <f>F27+F28+F29+F30+F31</f>
        <v>0</v>
      </c>
    </row>
    <row r="27" spans="1:6" ht="31.5" x14ac:dyDescent="0.2">
      <c r="A27" s="48" t="s">
        <v>495</v>
      </c>
      <c r="B27" s="81" t="s">
        <v>537</v>
      </c>
      <c r="C27" s="209" t="s">
        <v>119</v>
      </c>
      <c r="D27" s="223" t="s">
        <v>48</v>
      </c>
      <c r="E27" s="446"/>
      <c r="F27" s="222"/>
    </row>
    <row r="28" spans="1:6" ht="31.5" x14ac:dyDescent="0.2">
      <c r="A28" s="48" t="s">
        <v>496</v>
      </c>
      <c r="B28" s="81" t="s">
        <v>538</v>
      </c>
      <c r="C28" s="209" t="s">
        <v>119</v>
      </c>
      <c r="D28" s="223" t="s">
        <v>50</v>
      </c>
      <c r="E28" s="446"/>
      <c r="F28" s="222"/>
    </row>
    <row r="29" spans="1:6" ht="31.5" x14ac:dyDescent="0.2">
      <c r="A29" s="48" t="s">
        <v>497</v>
      </c>
      <c r="B29" s="81" t="s">
        <v>539</v>
      </c>
      <c r="C29" s="209" t="s">
        <v>119</v>
      </c>
      <c r="D29" s="223" t="s">
        <v>52</v>
      </c>
      <c r="E29" s="446"/>
      <c r="F29" s="222"/>
    </row>
    <row r="30" spans="1:6" ht="31.5" x14ac:dyDescent="0.2">
      <c r="A30" s="48" t="s">
        <v>498</v>
      </c>
      <c r="B30" s="81" t="s">
        <v>540</v>
      </c>
      <c r="C30" s="209" t="s">
        <v>119</v>
      </c>
      <c r="D30" s="223" t="s">
        <v>53</v>
      </c>
      <c r="E30" s="446"/>
      <c r="F30" s="222"/>
    </row>
    <row r="31" spans="1:6" ht="31.5" x14ac:dyDescent="0.2">
      <c r="A31" s="48" t="s">
        <v>499</v>
      </c>
      <c r="B31" s="81" t="s">
        <v>541</v>
      </c>
      <c r="C31" s="209" t="s">
        <v>119</v>
      </c>
      <c r="D31" s="223" t="s">
        <v>54</v>
      </c>
      <c r="E31" s="446"/>
      <c r="F31" s="222"/>
    </row>
    <row r="32" spans="1:6" ht="47.25" x14ac:dyDescent="0.2">
      <c r="A32" s="48" t="s">
        <v>108</v>
      </c>
      <c r="B32" s="215" t="s">
        <v>542</v>
      </c>
      <c r="C32" s="209" t="s">
        <v>119</v>
      </c>
      <c r="D32" s="223" t="s">
        <v>55</v>
      </c>
      <c r="E32" s="446"/>
      <c r="F32" s="219">
        <f>F33+F34+F35+F36+F37</f>
        <v>0</v>
      </c>
    </row>
    <row r="33" spans="1:6" ht="31.5" x14ac:dyDescent="0.2">
      <c r="A33" s="48" t="s">
        <v>473</v>
      </c>
      <c r="B33" s="81" t="s">
        <v>543</v>
      </c>
      <c r="C33" s="209" t="s">
        <v>119</v>
      </c>
      <c r="D33" s="223" t="s">
        <v>56</v>
      </c>
      <c r="E33" s="446"/>
      <c r="F33" s="222"/>
    </row>
    <row r="34" spans="1:6" ht="31.5" x14ac:dyDescent="0.2">
      <c r="A34" s="48" t="s">
        <v>474</v>
      </c>
      <c r="B34" s="81" t="s">
        <v>544</v>
      </c>
      <c r="C34" s="209" t="s">
        <v>119</v>
      </c>
      <c r="D34" s="223" t="s">
        <v>57</v>
      </c>
      <c r="E34" s="446"/>
      <c r="F34" s="222"/>
    </row>
    <row r="35" spans="1:6" ht="31.5" x14ac:dyDescent="0.2">
      <c r="A35" s="48" t="s">
        <v>475</v>
      </c>
      <c r="B35" s="81" t="s">
        <v>545</v>
      </c>
      <c r="C35" s="209" t="s">
        <v>119</v>
      </c>
      <c r="D35" s="223" t="s">
        <v>58</v>
      </c>
      <c r="E35" s="446"/>
      <c r="F35" s="222"/>
    </row>
    <row r="36" spans="1:6" ht="31.5" x14ac:dyDescent="0.2">
      <c r="A36" s="48" t="s">
        <v>476</v>
      </c>
      <c r="B36" s="81" t="s">
        <v>546</v>
      </c>
      <c r="C36" s="209" t="s">
        <v>119</v>
      </c>
      <c r="D36" s="223" t="s">
        <v>59</v>
      </c>
      <c r="E36" s="446"/>
      <c r="F36" s="222"/>
    </row>
    <row r="37" spans="1:6" ht="31.5" x14ac:dyDescent="0.2">
      <c r="A37" s="48" t="s">
        <v>547</v>
      </c>
      <c r="B37" s="81" t="s">
        <v>548</v>
      </c>
      <c r="C37" s="209" t="s">
        <v>119</v>
      </c>
      <c r="D37" s="223" t="s">
        <v>60</v>
      </c>
      <c r="E37" s="446"/>
      <c r="F37" s="222"/>
    </row>
    <row r="40" spans="1:6" ht="23.25" x14ac:dyDescent="0.35">
      <c r="B40" s="232" t="s">
        <v>569</v>
      </c>
      <c r="C40" s="232"/>
      <c r="D40" s="237"/>
      <c r="E40" s="295"/>
      <c r="F40" s="295"/>
    </row>
    <row r="41" spans="1:6" ht="16.5" x14ac:dyDescent="0.2">
      <c r="B41" s="116"/>
      <c r="C41" s="116"/>
      <c r="D41" s="238"/>
      <c r="E41" s="376" t="s">
        <v>12</v>
      </c>
      <c r="F41" s="376"/>
    </row>
    <row r="42" spans="1:6" ht="18.75" x14ac:dyDescent="0.3">
      <c r="B42" s="239"/>
      <c r="C42" s="239"/>
      <c r="D42" s="238"/>
      <c r="E42" s="295"/>
      <c r="F42" s="295"/>
    </row>
    <row r="43" spans="1:6" ht="18.75" x14ac:dyDescent="0.3">
      <c r="B43" s="239"/>
      <c r="C43" s="239"/>
      <c r="D43" s="240"/>
      <c r="E43" s="376" t="s">
        <v>563</v>
      </c>
      <c r="F43" s="376"/>
    </row>
    <row r="44" spans="1:6" ht="18.75" x14ac:dyDescent="0.3">
      <c r="B44" s="239"/>
      <c r="C44" s="239"/>
      <c r="D44" s="240"/>
      <c r="E44" s="295"/>
      <c r="F44" s="295"/>
    </row>
    <row r="45" spans="1:6" ht="18.75" x14ac:dyDescent="0.3">
      <c r="B45" s="239"/>
      <c r="C45" s="239"/>
      <c r="D45" s="240"/>
      <c r="E45" s="376" t="s">
        <v>564</v>
      </c>
      <c r="F45" s="376"/>
    </row>
  </sheetData>
  <mergeCells count="14">
    <mergeCell ref="E44:F44"/>
    <mergeCell ref="E45:F45"/>
    <mergeCell ref="E41:F41"/>
    <mergeCell ref="E40:F40"/>
    <mergeCell ref="E42:F42"/>
    <mergeCell ref="E43:F43"/>
    <mergeCell ref="E2:F2"/>
    <mergeCell ref="E3:F3"/>
    <mergeCell ref="A5:F5"/>
    <mergeCell ref="A7:A8"/>
    <mergeCell ref="B7:B8"/>
    <mergeCell ref="C7:C8"/>
    <mergeCell ref="D7:D8"/>
    <mergeCell ref="E7:F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29BCD-35F6-4D09-B7CB-736D1CE6201F}">
  <sheetPr>
    <tabColor rgb="FF7030A0"/>
  </sheetPr>
  <dimension ref="A1:S29"/>
  <sheetViews>
    <sheetView workbookViewId="0">
      <selection activeCell="I11" sqref="I11"/>
    </sheetView>
  </sheetViews>
  <sheetFormatPr defaultRowHeight="15.75" x14ac:dyDescent="0.25"/>
  <cols>
    <col min="1" max="1" width="26" style="272" customWidth="1"/>
    <col min="2" max="4" width="9.140625" style="272"/>
    <col min="5" max="5" width="10.85546875" style="272" customWidth="1"/>
    <col min="6" max="6" width="9.140625" style="1"/>
    <col min="7" max="7" width="17.5703125" style="1" customWidth="1"/>
    <col min="8" max="8" width="9.140625" style="1"/>
    <col min="9" max="9" width="30.85546875" style="1" customWidth="1"/>
    <col min="10" max="10" width="9.140625" style="1"/>
    <col min="11" max="11" width="34.85546875" style="1" customWidth="1"/>
    <col min="12" max="16384" width="9.140625" style="1"/>
  </cols>
  <sheetData>
    <row r="1" spans="1:19" x14ac:dyDescent="0.25">
      <c r="A1" s="272" t="s">
        <v>634</v>
      </c>
      <c r="C1" s="272" t="s">
        <v>629</v>
      </c>
      <c r="E1" s="272" t="s">
        <v>630</v>
      </c>
      <c r="G1" s="1" t="s">
        <v>631</v>
      </c>
      <c r="I1" s="1" t="s">
        <v>633</v>
      </c>
      <c r="K1" s="1" t="s">
        <v>632</v>
      </c>
    </row>
    <row r="2" spans="1:19" ht="63" x14ac:dyDescent="0.25">
      <c r="A2" s="286" t="s">
        <v>606</v>
      </c>
      <c r="C2" s="272" t="s">
        <v>610</v>
      </c>
      <c r="E2" s="272">
        <v>2018</v>
      </c>
      <c r="F2" s="286"/>
      <c r="G2" s="286" t="s">
        <v>622</v>
      </c>
      <c r="H2" s="286"/>
      <c r="I2" s="286" t="s">
        <v>626</v>
      </c>
      <c r="J2" s="286"/>
      <c r="K2" s="286" t="s">
        <v>627</v>
      </c>
      <c r="L2" s="286"/>
      <c r="M2" s="286"/>
      <c r="N2" s="286"/>
      <c r="O2" s="286"/>
      <c r="P2" s="286"/>
      <c r="Q2" s="286"/>
      <c r="R2" s="286"/>
      <c r="S2" s="286"/>
    </row>
    <row r="3" spans="1:19" ht="63" x14ac:dyDescent="0.25">
      <c r="A3" s="286" t="s">
        <v>607</v>
      </c>
      <c r="C3" s="272" t="s">
        <v>611</v>
      </c>
      <c r="E3" s="272">
        <f>E2+1</f>
        <v>2019</v>
      </c>
      <c r="F3" s="286"/>
      <c r="G3" s="286" t="s">
        <v>623</v>
      </c>
      <c r="H3" s="286"/>
      <c r="I3" s="286" t="s">
        <v>625</v>
      </c>
      <c r="J3" s="286"/>
      <c r="K3" s="286" t="s">
        <v>628</v>
      </c>
      <c r="L3" s="286"/>
      <c r="M3" s="286"/>
      <c r="N3" s="286"/>
      <c r="O3" s="286"/>
      <c r="P3" s="286"/>
      <c r="Q3" s="286"/>
      <c r="R3" s="286"/>
      <c r="S3" s="286"/>
    </row>
    <row r="4" spans="1:19" ht="31.5" x14ac:dyDescent="0.25">
      <c r="A4" s="286" t="s">
        <v>608</v>
      </c>
      <c r="C4" s="272" t="s">
        <v>612</v>
      </c>
      <c r="E4" s="272">
        <f t="shared" ref="E4:E23" si="0">E3+1</f>
        <v>2020</v>
      </c>
      <c r="F4" s="286"/>
      <c r="G4" s="286" t="s">
        <v>624</v>
      </c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</row>
    <row r="5" spans="1:19" ht="47.25" x14ac:dyDescent="0.25">
      <c r="A5" s="286" t="s">
        <v>609</v>
      </c>
      <c r="C5" s="272" t="s">
        <v>613</v>
      </c>
      <c r="E5" s="272">
        <f t="shared" si="0"/>
        <v>2021</v>
      </c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286"/>
    </row>
    <row r="6" spans="1:19" x14ac:dyDescent="0.25">
      <c r="C6" s="272" t="s">
        <v>614</v>
      </c>
      <c r="E6" s="272">
        <f t="shared" si="0"/>
        <v>2022</v>
      </c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86"/>
      <c r="R6" s="286"/>
      <c r="S6" s="286"/>
    </row>
    <row r="7" spans="1:19" x14ac:dyDescent="0.25">
      <c r="C7" s="272" t="s">
        <v>615</v>
      </c>
      <c r="E7" s="272">
        <f t="shared" si="0"/>
        <v>2023</v>
      </c>
      <c r="F7" s="286"/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86"/>
      <c r="R7" s="286"/>
      <c r="S7" s="286"/>
    </row>
    <row r="8" spans="1:19" x14ac:dyDescent="0.25">
      <c r="C8" s="272" t="s">
        <v>616</v>
      </c>
      <c r="E8" s="272">
        <f t="shared" si="0"/>
        <v>2024</v>
      </c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  <c r="Q8" s="286"/>
      <c r="R8" s="286"/>
      <c r="S8" s="286"/>
    </row>
    <row r="9" spans="1:19" x14ac:dyDescent="0.25">
      <c r="C9" s="272" t="s">
        <v>617</v>
      </c>
      <c r="E9" s="272">
        <f t="shared" si="0"/>
        <v>2025</v>
      </c>
      <c r="F9" s="286"/>
      <c r="G9" s="286"/>
      <c r="H9" s="286"/>
      <c r="I9" s="286"/>
      <c r="J9" s="286"/>
      <c r="K9" s="286"/>
      <c r="L9" s="286"/>
      <c r="M9" s="286"/>
      <c r="N9" s="286"/>
      <c r="O9" s="286"/>
      <c r="P9" s="286"/>
      <c r="Q9" s="286"/>
      <c r="R9" s="286"/>
      <c r="S9" s="286"/>
    </row>
    <row r="10" spans="1:19" x14ac:dyDescent="0.25">
      <c r="C10" s="272" t="s">
        <v>618</v>
      </c>
      <c r="E10" s="272">
        <f t="shared" si="0"/>
        <v>2026</v>
      </c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</row>
    <row r="11" spans="1:19" x14ac:dyDescent="0.25">
      <c r="C11" s="272" t="s">
        <v>619</v>
      </c>
      <c r="E11" s="272">
        <f t="shared" si="0"/>
        <v>2027</v>
      </c>
      <c r="F11" s="286"/>
      <c r="G11" s="286"/>
      <c r="H11" s="286"/>
      <c r="I11" s="286"/>
      <c r="J11" s="286"/>
      <c r="K11" s="286"/>
      <c r="L11" s="286"/>
      <c r="M11" s="286"/>
      <c r="N11" s="286"/>
      <c r="O11" s="286"/>
      <c r="P11" s="286"/>
      <c r="Q11" s="286"/>
      <c r="R11" s="286"/>
      <c r="S11" s="286"/>
    </row>
    <row r="12" spans="1:19" x14ac:dyDescent="0.25">
      <c r="C12" s="272" t="s">
        <v>620</v>
      </c>
      <c r="E12" s="272">
        <f t="shared" si="0"/>
        <v>2028</v>
      </c>
      <c r="F12" s="286"/>
      <c r="G12" s="286"/>
      <c r="H12" s="286"/>
      <c r="I12" s="286"/>
      <c r="J12" s="286"/>
      <c r="K12" s="286"/>
      <c r="L12" s="286"/>
      <c r="M12" s="286"/>
      <c r="N12" s="286"/>
      <c r="O12" s="286"/>
      <c r="P12" s="286"/>
      <c r="Q12" s="286"/>
      <c r="R12" s="286"/>
      <c r="S12" s="286"/>
    </row>
    <row r="13" spans="1:19" x14ac:dyDescent="0.25">
      <c r="C13" s="272" t="s">
        <v>621</v>
      </c>
      <c r="E13" s="272">
        <f t="shared" si="0"/>
        <v>2029</v>
      </c>
      <c r="F13" s="286"/>
      <c r="G13" s="286"/>
      <c r="H13" s="286"/>
      <c r="I13" s="286"/>
      <c r="J13" s="286"/>
      <c r="K13" s="286"/>
      <c r="L13" s="286"/>
      <c r="M13" s="286"/>
      <c r="N13" s="286"/>
      <c r="O13" s="286"/>
      <c r="P13" s="286"/>
      <c r="Q13" s="286"/>
      <c r="R13" s="286"/>
      <c r="S13" s="286"/>
    </row>
    <row r="14" spans="1:19" x14ac:dyDescent="0.25">
      <c r="E14" s="272">
        <f t="shared" si="0"/>
        <v>2030</v>
      </c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</row>
    <row r="15" spans="1:19" x14ac:dyDescent="0.25">
      <c r="E15" s="272">
        <f t="shared" si="0"/>
        <v>2031</v>
      </c>
      <c r="F15" s="286"/>
      <c r="G15" s="286"/>
      <c r="H15" s="286"/>
      <c r="I15" s="286"/>
      <c r="J15" s="286"/>
      <c r="K15" s="286"/>
      <c r="L15" s="286"/>
      <c r="M15" s="286"/>
      <c r="N15" s="286"/>
      <c r="O15" s="286"/>
      <c r="P15" s="286"/>
      <c r="Q15" s="286"/>
      <c r="R15" s="286"/>
      <c r="S15" s="286"/>
    </row>
    <row r="16" spans="1:19" x14ac:dyDescent="0.25">
      <c r="E16" s="272">
        <f t="shared" si="0"/>
        <v>2032</v>
      </c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  <c r="Q16" s="286"/>
      <c r="R16" s="286"/>
      <c r="S16" s="286"/>
    </row>
    <row r="17" spans="5:19" x14ac:dyDescent="0.25">
      <c r="E17" s="272">
        <f>E16+1</f>
        <v>2033</v>
      </c>
      <c r="F17" s="286"/>
      <c r="G17" s="286"/>
      <c r="H17" s="286"/>
      <c r="I17" s="286"/>
      <c r="J17" s="286"/>
      <c r="K17" s="286"/>
      <c r="L17" s="286"/>
      <c r="M17" s="286"/>
      <c r="N17" s="286"/>
      <c r="O17" s="286"/>
      <c r="P17" s="286"/>
      <c r="Q17" s="286"/>
      <c r="R17" s="286"/>
      <c r="S17" s="286"/>
    </row>
    <row r="18" spans="5:19" x14ac:dyDescent="0.25">
      <c r="E18" s="272">
        <f t="shared" si="0"/>
        <v>2034</v>
      </c>
      <c r="F18" s="286"/>
      <c r="G18" s="286"/>
      <c r="H18" s="286"/>
      <c r="I18" s="286"/>
      <c r="J18" s="286"/>
      <c r="K18" s="286"/>
      <c r="L18" s="286"/>
      <c r="M18" s="286"/>
      <c r="N18" s="286"/>
      <c r="O18" s="286"/>
      <c r="P18" s="286"/>
      <c r="Q18" s="286"/>
      <c r="R18" s="286"/>
      <c r="S18" s="286"/>
    </row>
    <row r="19" spans="5:19" x14ac:dyDescent="0.25">
      <c r="E19" s="272">
        <f t="shared" si="0"/>
        <v>2035</v>
      </c>
      <c r="F19" s="286"/>
      <c r="G19" s="286"/>
      <c r="H19" s="286"/>
      <c r="I19" s="286"/>
      <c r="J19" s="286"/>
      <c r="K19" s="286"/>
      <c r="L19" s="286"/>
      <c r="M19" s="286"/>
      <c r="N19" s="286"/>
      <c r="O19" s="286"/>
      <c r="P19" s="286"/>
      <c r="Q19" s="286"/>
      <c r="R19" s="286"/>
      <c r="S19" s="286"/>
    </row>
    <row r="20" spans="5:19" x14ac:dyDescent="0.25">
      <c r="E20" s="272">
        <f t="shared" si="0"/>
        <v>2036</v>
      </c>
      <c r="F20" s="286"/>
      <c r="G20" s="286"/>
      <c r="H20" s="286"/>
      <c r="I20" s="286"/>
      <c r="J20" s="286"/>
      <c r="K20" s="286"/>
      <c r="L20" s="286"/>
      <c r="M20" s="286"/>
      <c r="N20" s="286"/>
      <c r="O20" s="286"/>
      <c r="P20" s="286"/>
      <c r="Q20" s="286"/>
      <c r="R20" s="286"/>
      <c r="S20" s="286"/>
    </row>
    <row r="21" spans="5:19" x14ac:dyDescent="0.25">
      <c r="E21" s="272">
        <f t="shared" si="0"/>
        <v>2037</v>
      </c>
      <c r="F21" s="286"/>
      <c r="G21" s="286"/>
      <c r="H21" s="286"/>
      <c r="I21" s="286"/>
      <c r="J21" s="286"/>
      <c r="K21" s="286"/>
      <c r="L21" s="286"/>
      <c r="M21" s="286"/>
      <c r="N21" s="286"/>
      <c r="O21" s="286"/>
      <c r="P21" s="286"/>
      <c r="Q21" s="286"/>
      <c r="R21" s="286"/>
      <c r="S21" s="286"/>
    </row>
    <row r="22" spans="5:19" x14ac:dyDescent="0.25">
      <c r="E22" s="272">
        <f t="shared" si="0"/>
        <v>2038</v>
      </c>
      <c r="F22" s="286"/>
      <c r="G22" s="286"/>
      <c r="H22" s="286"/>
      <c r="I22" s="286"/>
      <c r="J22" s="286"/>
      <c r="K22" s="286"/>
      <c r="L22" s="286"/>
      <c r="M22" s="286"/>
      <c r="N22" s="286"/>
      <c r="O22" s="286"/>
      <c r="P22" s="286"/>
      <c r="Q22" s="286"/>
      <c r="R22" s="286"/>
      <c r="S22" s="286"/>
    </row>
    <row r="23" spans="5:19" x14ac:dyDescent="0.25">
      <c r="E23" s="272">
        <f t="shared" si="0"/>
        <v>2039</v>
      </c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</row>
    <row r="24" spans="5:19" x14ac:dyDescent="0.25">
      <c r="E24" s="272">
        <f>E23+1</f>
        <v>2040</v>
      </c>
      <c r="F24" s="286"/>
      <c r="G24" s="286"/>
      <c r="H24" s="286"/>
      <c r="I24" s="286"/>
      <c r="J24" s="286"/>
      <c r="K24" s="286"/>
      <c r="L24" s="286"/>
      <c r="M24" s="286"/>
      <c r="N24" s="286"/>
      <c r="O24" s="286"/>
      <c r="P24" s="286"/>
      <c r="Q24" s="286"/>
      <c r="R24" s="286"/>
      <c r="S24" s="286"/>
    </row>
    <row r="25" spans="5:19" x14ac:dyDescent="0.25"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</row>
    <row r="26" spans="5:19" x14ac:dyDescent="0.25">
      <c r="F26" s="286"/>
      <c r="G26" s="286"/>
      <c r="H26" s="286"/>
      <c r="I26" s="286"/>
      <c r="J26" s="286"/>
      <c r="K26" s="286"/>
      <c r="L26" s="286"/>
      <c r="M26" s="286"/>
      <c r="N26" s="286"/>
      <c r="O26" s="286"/>
      <c r="P26" s="286"/>
      <c r="Q26" s="286"/>
      <c r="R26" s="286"/>
      <c r="S26" s="286"/>
    </row>
    <row r="27" spans="5:19" x14ac:dyDescent="0.25">
      <c r="F27" s="286"/>
      <c r="G27" s="286"/>
      <c r="H27" s="286"/>
      <c r="I27" s="286"/>
      <c r="J27" s="286"/>
      <c r="K27" s="286"/>
      <c r="L27" s="286"/>
      <c r="M27" s="286"/>
      <c r="N27" s="286"/>
      <c r="O27" s="286"/>
      <c r="P27" s="286"/>
      <c r="Q27" s="286"/>
      <c r="R27" s="286"/>
      <c r="S27" s="286"/>
    </row>
    <row r="28" spans="5:19" x14ac:dyDescent="0.25">
      <c r="F28" s="286"/>
      <c r="G28" s="286"/>
      <c r="H28" s="286"/>
      <c r="I28" s="286"/>
      <c r="J28" s="286"/>
      <c r="K28" s="286"/>
      <c r="L28" s="286"/>
      <c r="M28" s="286"/>
      <c r="N28" s="286"/>
      <c r="O28" s="286"/>
      <c r="P28" s="286"/>
      <c r="Q28" s="286"/>
      <c r="R28" s="286"/>
      <c r="S28" s="286"/>
    </row>
    <row r="29" spans="5:19" x14ac:dyDescent="0.25">
      <c r="F29" s="286"/>
      <c r="G29" s="286"/>
      <c r="H29" s="286"/>
      <c r="I29" s="286"/>
      <c r="J29" s="286"/>
      <c r="K29" s="286"/>
      <c r="L29" s="286"/>
      <c r="M29" s="286"/>
      <c r="N29" s="286"/>
      <c r="O29" s="286"/>
      <c r="P29" s="286"/>
      <c r="Q29" s="286"/>
      <c r="R29" s="286"/>
      <c r="S29" s="286"/>
    </row>
  </sheetData>
  <phoneticPr fontId="15" type="noConversion"/>
  <dataValidations count="1">
    <dataValidation type="list" allowBlank="1" showInputMessage="1" showErrorMessage="1" sqref="K3" xr:uid="{AF00C139-4486-40B1-80B1-FE3242C2BE98}">
      <formula1>"Обсяг розподіленої електричної енергії, Обсяг фактичних технологічних витрат електричної енергії на її розподіл"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05"/>
  <sheetViews>
    <sheetView showGridLines="0" zoomScale="80" zoomScaleNormal="80" zoomScaleSheetLayoutView="80" workbookViewId="0">
      <selection activeCell="M13" sqref="M13"/>
    </sheetView>
  </sheetViews>
  <sheetFormatPr defaultRowHeight="12.75" x14ac:dyDescent="0.2"/>
  <cols>
    <col min="1" max="1" width="3.42578125" customWidth="1"/>
    <col min="2" max="2" width="13.5703125" customWidth="1"/>
    <col min="3" max="3" width="69.140625" customWidth="1"/>
    <col min="4" max="5" width="14.140625" customWidth="1"/>
    <col min="6" max="6" width="23.85546875" customWidth="1"/>
    <col min="7" max="7" width="25.85546875" customWidth="1"/>
  </cols>
  <sheetData>
    <row r="1" spans="2:7" ht="24.75" customHeight="1" x14ac:dyDescent="0.25">
      <c r="E1" s="6"/>
      <c r="F1" s="372" t="s">
        <v>300</v>
      </c>
      <c r="G1" s="373"/>
    </row>
    <row r="2" spans="2:7" ht="30" customHeight="1" x14ac:dyDescent="0.25">
      <c r="E2" s="6"/>
      <c r="F2" s="372" t="s">
        <v>417</v>
      </c>
      <c r="G2" s="373"/>
    </row>
    <row r="3" spans="2:7" ht="14.25" customHeight="1" x14ac:dyDescent="0.25">
      <c r="E3" s="6"/>
      <c r="F3" s="6"/>
      <c r="G3" s="6"/>
    </row>
    <row r="4" spans="2:7" ht="18.75" x14ac:dyDescent="0.3">
      <c r="B4" s="374" t="s">
        <v>640</v>
      </c>
      <c r="C4" s="375"/>
      <c r="D4" s="375"/>
      <c r="E4" s="375"/>
      <c r="F4" s="375"/>
      <c r="G4" s="375"/>
    </row>
    <row r="5" spans="2:7" ht="15" customHeight="1" x14ac:dyDescent="0.2"/>
    <row r="6" spans="2:7" ht="58.5" customHeight="1" x14ac:dyDescent="0.2">
      <c r="B6" s="379" t="s">
        <v>87</v>
      </c>
      <c r="C6" s="378" t="s">
        <v>185</v>
      </c>
      <c r="D6" s="378" t="s">
        <v>141</v>
      </c>
      <c r="E6" s="378" t="s">
        <v>103</v>
      </c>
      <c r="F6" s="377" t="s">
        <v>20</v>
      </c>
      <c r="G6" s="377"/>
    </row>
    <row r="7" spans="2:7" ht="42.75" customHeight="1" x14ac:dyDescent="0.2">
      <c r="B7" s="379"/>
      <c r="C7" s="378"/>
      <c r="D7" s="378"/>
      <c r="E7" s="378"/>
      <c r="F7" s="21" t="s">
        <v>410</v>
      </c>
      <c r="G7" s="21" t="s">
        <v>5</v>
      </c>
    </row>
    <row r="8" spans="2:7" ht="16.5" customHeight="1" x14ac:dyDescent="0.25">
      <c r="B8" s="32" t="s">
        <v>104</v>
      </c>
      <c r="C8" s="32" t="s">
        <v>6</v>
      </c>
      <c r="D8" s="32" t="s">
        <v>86</v>
      </c>
      <c r="E8" s="32" t="s">
        <v>142</v>
      </c>
      <c r="F8" s="32">
        <v>1</v>
      </c>
      <c r="G8" s="32">
        <v>2</v>
      </c>
    </row>
    <row r="9" spans="2:7" ht="22.5" customHeight="1" x14ac:dyDescent="0.2">
      <c r="B9" s="39" t="s">
        <v>157</v>
      </c>
      <c r="C9" s="169" t="s">
        <v>167</v>
      </c>
      <c r="D9" s="14" t="s">
        <v>119</v>
      </c>
      <c r="E9" s="18" t="s">
        <v>26</v>
      </c>
      <c r="F9" s="168">
        <f>SUM(F10:F18)</f>
        <v>0</v>
      </c>
      <c r="G9" s="168">
        <f>SUM(G10:G18)</f>
        <v>0</v>
      </c>
    </row>
    <row r="10" spans="2:7" ht="23.25" customHeight="1" x14ac:dyDescent="0.2">
      <c r="B10" s="177" t="s">
        <v>168</v>
      </c>
      <c r="C10" s="170" t="s">
        <v>333</v>
      </c>
      <c r="D10" s="16" t="s">
        <v>119</v>
      </c>
      <c r="E10" s="172"/>
      <c r="F10" s="53"/>
      <c r="G10" s="53"/>
    </row>
    <row r="11" spans="2:7" ht="29.25" customHeight="1" x14ac:dyDescent="0.2">
      <c r="B11" s="177" t="s">
        <v>169</v>
      </c>
      <c r="C11" s="170" t="s">
        <v>334</v>
      </c>
      <c r="D11" s="16" t="s">
        <v>119</v>
      </c>
      <c r="E11" s="172"/>
      <c r="F11" s="53"/>
      <c r="G11" s="53"/>
    </row>
    <row r="12" spans="2:7" ht="61.5" customHeight="1" x14ac:dyDescent="0.2">
      <c r="B12" s="177" t="s">
        <v>170</v>
      </c>
      <c r="C12" s="170" t="s">
        <v>443</v>
      </c>
      <c r="D12" s="16" t="s">
        <v>119</v>
      </c>
      <c r="E12" s="172"/>
      <c r="F12" s="53"/>
      <c r="G12" s="53"/>
    </row>
    <row r="13" spans="2:7" ht="24" customHeight="1" x14ac:dyDescent="0.2">
      <c r="B13" s="177" t="s">
        <v>341</v>
      </c>
      <c r="C13" s="170" t="s">
        <v>335</v>
      </c>
      <c r="D13" s="16" t="s">
        <v>119</v>
      </c>
      <c r="E13" s="172"/>
      <c r="F13" s="53"/>
      <c r="G13" s="53"/>
    </row>
    <row r="14" spans="2:7" ht="25.5" customHeight="1" x14ac:dyDescent="0.2">
      <c r="B14" s="177" t="s">
        <v>342</v>
      </c>
      <c r="C14" s="170" t="s">
        <v>336</v>
      </c>
      <c r="D14" s="16" t="s">
        <v>119</v>
      </c>
      <c r="E14" s="172"/>
      <c r="F14" s="53"/>
      <c r="G14" s="53"/>
    </row>
    <row r="15" spans="2:7" ht="61.5" customHeight="1" x14ac:dyDescent="0.2">
      <c r="B15" s="177" t="s">
        <v>343</v>
      </c>
      <c r="C15" s="170" t="s">
        <v>337</v>
      </c>
      <c r="D15" s="16" t="s">
        <v>119</v>
      </c>
      <c r="E15" s="172"/>
      <c r="F15" s="53"/>
      <c r="G15" s="53"/>
    </row>
    <row r="16" spans="2:7" ht="32.25" customHeight="1" x14ac:dyDescent="0.2">
      <c r="B16" s="177" t="s">
        <v>344</v>
      </c>
      <c r="C16" s="170" t="s">
        <v>338</v>
      </c>
      <c r="D16" s="16" t="s">
        <v>119</v>
      </c>
      <c r="E16" s="172"/>
      <c r="F16" s="53"/>
      <c r="G16" s="53"/>
    </row>
    <row r="17" spans="2:7" ht="26.25" customHeight="1" x14ac:dyDescent="0.2">
      <c r="B17" s="177" t="s">
        <v>345</v>
      </c>
      <c r="C17" s="170" t="s">
        <v>339</v>
      </c>
      <c r="D17" s="16" t="s">
        <v>119</v>
      </c>
      <c r="E17" s="172"/>
      <c r="F17" s="53"/>
      <c r="G17" s="53"/>
    </row>
    <row r="18" spans="2:7" ht="23.25" customHeight="1" x14ac:dyDescent="0.2">
      <c r="B18" s="177" t="s">
        <v>346</v>
      </c>
      <c r="C18" s="170" t="s">
        <v>340</v>
      </c>
      <c r="D18" s="16" t="s">
        <v>119</v>
      </c>
      <c r="E18" s="172"/>
      <c r="F18" s="53"/>
      <c r="G18" s="53"/>
    </row>
    <row r="19" spans="2:7" s="58" customFormat="1" ht="16.5" customHeight="1" x14ac:dyDescent="0.2">
      <c r="B19" s="38" t="s">
        <v>105</v>
      </c>
      <c r="C19" s="179" t="s">
        <v>105</v>
      </c>
      <c r="D19" s="180" t="s">
        <v>119</v>
      </c>
      <c r="E19" s="17"/>
      <c r="F19" s="53"/>
      <c r="G19" s="53"/>
    </row>
    <row r="20" spans="2:7" ht="23.25" customHeight="1" x14ac:dyDescent="0.2">
      <c r="B20" s="39" t="s">
        <v>332</v>
      </c>
      <c r="C20" s="8" t="s">
        <v>327</v>
      </c>
      <c r="D20" s="14" t="s">
        <v>119</v>
      </c>
      <c r="E20" s="18" t="s">
        <v>53</v>
      </c>
      <c r="F20" s="168">
        <f>F21+F22+SUM(F27:F41)</f>
        <v>0</v>
      </c>
      <c r="G20" s="168">
        <f>G21+G22+SUM(G27:G41)</f>
        <v>0</v>
      </c>
    </row>
    <row r="21" spans="2:7" ht="49.5" x14ac:dyDescent="0.2">
      <c r="B21" s="178" t="s">
        <v>411</v>
      </c>
      <c r="C21" s="171" t="s">
        <v>347</v>
      </c>
      <c r="D21" s="16" t="s">
        <v>119</v>
      </c>
      <c r="E21" s="172"/>
      <c r="F21" s="53"/>
      <c r="G21" s="53"/>
    </row>
    <row r="22" spans="2:7" ht="26.25" customHeight="1" x14ac:dyDescent="0.2">
      <c r="B22" s="178" t="s">
        <v>418</v>
      </c>
      <c r="C22" s="171" t="s">
        <v>349</v>
      </c>
      <c r="D22" s="16" t="s">
        <v>119</v>
      </c>
      <c r="E22" s="172"/>
      <c r="F22" s="176">
        <f>SUM(F23:F26)</f>
        <v>0</v>
      </c>
      <c r="G22" s="176">
        <f>SUM(G23:G26)</f>
        <v>0</v>
      </c>
    </row>
    <row r="23" spans="2:7" ht="18.75" customHeight="1" x14ac:dyDescent="0.2">
      <c r="B23" s="178" t="s">
        <v>419</v>
      </c>
      <c r="C23" s="173" t="s">
        <v>350</v>
      </c>
      <c r="D23" s="16" t="s">
        <v>119</v>
      </c>
      <c r="E23" s="172"/>
      <c r="F23" s="53"/>
      <c r="G23" s="53"/>
    </row>
    <row r="24" spans="2:7" ht="19.5" customHeight="1" x14ac:dyDescent="0.2">
      <c r="B24" s="178" t="s">
        <v>420</v>
      </c>
      <c r="C24" s="173" t="s">
        <v>351</v>
      </c>
      <c r="D24" s="16" t="s">
        <v>119</v>
      </c>
      <c r="E24" s="172"/>
      <c r="F24" s="53"/>
      <c r="G24" s="53"/>
    </row>
    <row r="25" spans="2:7" ht="22.5" customHeight="1" x14ac:dyDescent="0.2">
      <c r="B25" s="178" t="s">
        <v>421</v>
      </c>
      <c r="C25" s="173" t="s">
        <v>398</v>
      </c>
      <c r="D25" s="16" t="s">
        <v>119</v>
      </c>
      <c r="E25" s="172"/>
      <c r="F25" s="53"/>
      <c r="G25" s="53"/>
    </row>
    <row r="26" spans="2:7" ht="21" customHeight="1" x14ac:dyDescent="0.2">
      <c r="B26" s="178" t="s">
        <v>422</v>
      </c>
      <c r="C26" s="173" t="s">
        <v>352</v>
      </c>
      <c r="D26" s="16" t="s">
        <v>119</v>
      </c>
      <c r="E26" s="172"/>
      <c r="F26" s="53"/>
      <c r="G26" s="53"/>
    </row>
    <row r="27" spans="2:7" ht="24" customHeight="1" x14ac:dyDescent="0.2">
      <c r="B27" s="178" t="s">
        <v>423</v>
      </c>
      <c r="C27" s="171" t="s">
        <v>440</v>
      </c>
      <c r="D27" s="16" t="s">
        <v>119</v>
      </c>
      <c r="E27" s="172"/>
      <c r="F27" s="53"/>
      <c r="G27" s="53"/>
    </row>
    <row r="28" spans="2:7" ht="21" customHeight="1" x14ac:dyDescent="0.2">
      <c r="B28" s="178" t="s">
        <v>424</v>
      </c>
      <c r="C28" s="171" t="s">
        <v>348</v>
      </c>
      <c r="D28" s="16" t="s">
        <v>119</v>
      </c>
      <c r="E28" s="172"/>
      <c r="F28" s="53"/>
      <c r="G28" s="53"/>
    </row>
    <row r="29" spans="2:7" ht="18" customHeight="1" x14ac:dyDescent="0.2">
      <c r="B29" s="178" t="s">
        <v>425</v>
      </c>
      <c r="C29" s="171" t="s">
        <v>353</v>
      </c>
      <c r="D29" s="16" t="s">
        <v>119</v>
      </c>
      <c r="E29" s="172"/>
      <c r="F29" s="53"/>
      <c r="G29" s="53"/>
    </row>
    <row r="30" spans="2:7" ht="23.25" customHeight="1" x14ac:dyDescent="0.2">
      <c r="B30" s="178" t="s">
        <v>426</v>
      </c>
      <c r="C30" s="171" t="s">
        <v>354</v>
      </c>
      <c r="D30" s="16" t="s">
        <v>119</v>
      </c>
      <c r="E30" s="172"/>
      <c r="F30" s="53"/>
      <c r="G30" s="53"/>
    </row>
    <row r="31" spans="2:7" ht="33" x14ac:dyDescent="0.2">
      <c r="B31" s="178" t="s">
        <v>427</v>
      </c>
      <c r="C31" s="171" t="s">
        <v>355</v>
      </c>
      <c r="D31" s="16" t="s">
        <v>119</v>
      </c>
      <c r="E31" s="172"/>
      <c r="F31" s="53"/>
      <c r="G31" s="53"/>
    </row>
    <row r="32" spans="2:7" ht="22.5" customHeight="1" x14ac:dyDescent="0.2">
      <c r="B32" s="178" t="s">
        <v>428</v>
      </c>
      <c r="C32" s="171" t="s">
        <v>358</v>
      </c>
      <c r="D32" s="16" t="s">
        <v>119</v>
      </c>
      <c r="E32" s="172"/>
      <c r="F32" s="53"/>
      <c r="G32" s="53"/>
    </row>
    <row r="33" spans="2:8" ht="21" customHeight="1" x14ac:dyDescent="0.2">
      <c r="B33" s="178" t="s">
        <v>429</v>
      </c>
      <c r="C33" s="174" t="s">
        <v>356</v>
      </c>
      <c r="D33" s="16" t="s">
        <v>119</v>
      </c>
      <c r="E33" s="172"/>
      <c r="F33" s="53"/>
      <c r="G33" s="53"/>
    </row>
    <row r="34" spans="2:8" ht="21" customHeight="1" x14ac:dyDescent="0.2">
      <c r="B34" s="178" t="s">
        <v>430</v>
      </c>
      <c r="C34" s="174" t="s">
        <v>357</v>
      </c>
      <c r="D34" s="16" t="s">
        <v>119</v>
      </c>
      <c r="E34" s="172"/>
      <c r="F34" s="53"/>
      <c r="G34" s="53"/>
    </row>
    <row r="35" spans="2:8" ht="18" customHeight="1" x14ac:dyDescent="0.25">
      <c r="B35" s="178" t="s">
        <v>431</v>
      </c>
      <c r="C35" s="175" t="s">
        <v>359</v>
      </c>
      <c r="D35" s="16" t="s">
        <v>119</v>
      </c>
      <c r="E35" s="172"/>
      <c r="F35" s="53"/>
      <c r="G35" s="53"/>
    </row>
    <row r="36" spans="2:8" ht="18" customHeight="1" x14ac:dyDescent="0.25">
      <c r="B36" s="178" t="s">
        <v>432</v>
      </c>
      <c r="C36" s="175" t="s">
        <v>360</v>
      </c>
      <c r="D36" s="16" t="s">
        <v>119</v>
      </c>
      <c r="E36" s="172"/>
      <c r="F36" s="53"/>
      <c r="G36" s="53"/>
    </row>
    <row r="37" spans="2:8" ht="20.25" customHeight="1" x14ac:dyDescent="0.25">
      <c r="B37" s="178" t="s">
        <v>433</v>
      </c>
      <c r="C37" s="175" t="s">
        <v>361</v>
      </c>
      <c r="D37" s="16" t="s">
        <v>119</v>
      </c>
      <c r="E37" s="172"/>
      <c r="F37" s="53"/>
      <c r="G37" s="53"/>
    </row>
    <row r="38" spans="2:8" ht="21" customHeight="1" x14ac:dyDescent="0.25">
      <c r="B38" s="178" t="s">
        <v>434</v>
      </c>
      <c r="C38" s="175" t="s">
        <v>362</v>
      </c>
      <c r="D38" s="16" t="s">
        <v>119</v>
      </c>
      <c r="E38" s="172"/>
      <c r="F38" s="53"/>
      <c r="G38" s="53"/>
    </row>
    <row r="39" spans="2:8" ht="23.25" customHeight="1" x14ac:dyDescent="0.25">
      <c r="B39" s="178" t="s">
        <v>435</v>
      </c>
      <c r="C39" s="175" t="s">
        <v>363</v>
      </c>
      <c r="D39" s="16" t="s">
        <v>119</v>
      </c>
      <c r="E39" s="172"/>
      <c r="F39" s="53"/>
      <c r="G39" s="53"/>
    </row>
    <row r="40" spans="2:8" s="58" customFormat="1" ht="18.75" x14ac:dyDescent="0.2">
      <c r="B40" s="38" t="s">
        <v>105</v>
      </c>
      <c r="C40" s="46" t="s">
        <v>105</v>
      </c>
      <c r="D40" s="180" t="s">
        <v>119</v>
      </c>
      <c r="E40" s="17"/>
      <c r="F40" s="53"/>
      <c r="G40" s="53"/>
    </row>
    <row r="41" spans="2:8" ht="18.75" x14ac:dyDescent="0.2">
      <c r="B41" s="38" t="s">
        <v>105</v>
      </c>
      <c r="C41" s="171" t="s">
        <v>399</v>
      </c>
      <c r="D41" s="16" t="s">
        <v>119</v>
      </c>
      <c r="E41" s="172"/>
      <c r="F41" s="53"/>
      <c r="G41" s="53"/>
    </row>
    <row r="42" spans="2:8" x14ac:dyDescent="0.2">
      <c r="B42" s="5"/>
      <c r="C42" s="5"/>
      <c r="D42" s="5"/>
      <c r="E42" s="5"/>
      <c r="F42" s="5"/>
      <c r="G42" s="5"/>
    </row>
    <row r="44" spans="2:8" ht="23.25" x14ac:dyDescent="0.35">
      <c r="C44" s="224" t="s">
        <v>569</v>
      </c>
      <c r="D44" s="237"/>
      <c r="E44" s="237"/>
      <c r="F44" s="295"/>
      <c r="G44" s="295"/>
      <c r="H44" s="225"/>
    </row>
    <row r="45" spans="2:8" ht="23.25" x14ac:dyDescent="0.35">
      <c r="C45" s="116"/>
      <c r="D45" s="237"/>
      <c r="E45" s="238"/>
      <c r="F45" s="376" t="s">
        <v>12</v>
      </c>
      <c r="G45" s="376"/>
      <c r="H45" s="225"/>
    </row>
    <row r="46" spans="2:8" ht="23.25" x14ac:dyDescent="0.35">
      <c r="C46" s="239"/>
      <c r="D46" s="237"/>
      <c r="E46" s="238"/>
      <c r="F46" s="295"/>
      <c r="G46" s="295"/>
      <c r="H46" s="225"/>
    </row>
    <row r="47" spans="2:8" ht="23.25" x14ac:dyDescent="0.35">
      <c r="C47" s="239"/>
      <c r="D47" s="237"/>
      <c r="E47" s="240"/>
      <c r="F47" s="376" t="s">
        <v>563</v>
      </c>
      <c r="G47" s="376"/>
      <c r="H47" s="225"/>
    </row>
    <row r="48" spans="2:8" ht="18.75" x14ac:dyDescent="0.3">
      <c r="C48" s="239"/>
      <c r="D48" s="239"/>
      <c r="E48" s="240"/>
      <c r="F48" s="295"/>
      <c r="G48" s="295"/>
      <c r="H48" s="225"/>
    </row>
    <row r="49" spans="3:8" ht="18.75" x14ac:dyDescent="0.3">
      <c r="C49" s="239"/>
      <c r="D49" s="239"/>
      <c r="E49" s="240"/>
      <c r="F49" s="376" t="s">
        <v>564</v>
      </c>
      <c r="G49" s="376"/>
      <c r="H49" s="225"/>
    </row>
    <row r="50" spans="3:8" ht="16.5" x14ac:dyDescent="0.25">
      <c r="C50" s="3"/>
      <c r="D50" s="3"/>
      <c r="E50" s="4"/>
    </row>
    <row r="51" spans="3:8" ht="16.5" x14ac:dyDescent="0.25">
      <c r="C51" s="3"/>
      <c r="D51" s="3"/>
      <c r="E51" s="4"/>
    </row>
    <row r="52" spans="3:8" ht="16.5" x14ac:dyDescent="0.25">
      <c r="C52" s="3"/>
      <c r="D52" s="3"/>
      <c r="E52" s="4"/>
      <c r="F52" s="4"/>
      <c r="G52" s="4"/>
    </row>
    <row r="53" spans="3:8" ht="16.5" x14ac:dyDescent="0.25">
      <c r="C53" s="3"/>
      <c r="D53" s="3"/>
      <c r="E53" s="4"/>
      <c r="F53" s="4"/>
      <c r="G53" s="4"/>
    </row>
    <row r="54" spans="3:8" ht="16.5" x14ac:dyDescent="0.25">
      <c r="C54" s="3"/>
      <c r="D54" s="3"/>
      <c r="E54" s="4"/>
      <c r="F54" s="4"/>
      <c r="G54" s="4"/>
    </row>
    <row r="55" spans="3:8" ht="16.5" x14ac:dyDescent="0.25">
      <c r="C55" s="3"/>
      <c r="D55" s="3"/>
      <c r="E55" s="4"/>
      <c r="F55" s="4"/>
      <c r="G55" s="4"/>
    </row>
    <row r="56" spans="3:8" ht="16.5" x14ac:dyDescent="0.25">
      <c r="C56" s="3"/>
      <c r="D56" s="3"/>
      <c r="E56" s="4"/>
      <c r="F56" s="4"/>
      <c r="G56" s="4"/>
    </row>
    <row r="57" spans="3:8" ht="16.5" x14ac:dyDescent="0.25">
      <c r="C57" s="3"/>
      <c r="D57" s="3"/>
      <c r="E57" s="4"/>
      <c r="F57" s="4"/>
      <c r="G57" s="4"/>
    </row>
    <row r="58" spans="3:8" ht="16.5" x14ac:dyDescent="0.25">
      <c r="C58" s="3"/>
      <c r="D58" s="3"/>
      <c r="E58" s="4"/>
      <c r="F58" s="4"/>
      <c r="G58" s="4"/>
    </row>
    <row r="59" spans="3:8" ht="16.5" x14ac:dyDescent="0.25">
      <c r="C59" s="3"/>
      <c r="D59" s="3"/>
      <c r="E59" s="4"/>
      <c r="F59" s="4"/>
      <c r="G59" s="4"/>
    </row>
    <row r="60" spans="3:8" ht="16.5" x14ac:dyDescent="0.25">
      <c r="C60" s="3"/>
      <c r="D60" s="3"/>
      <c r="E60" s="4"/>
      <c r="F60" s="4"/>
      <c r="G60" s="4"/>
    </row>
    <row r="61" spans="3:8" ht="16.5" x14ac:dyDescent="0.25">
      <c r="C61" s="3"/>
      <c r="D61" s="3"/>
      <c r="E61" s="4"/>
      <c r="F61" s="4"/>
      <c r="G61" s="4"/>
    </row>
    <row r="62" spans="3:8" ht="16.5" x14ac:dyDescent="0.25">
      <c r="C62" s="3"/>
      <c r="D62" s="3"/>
      <c r="E62" s="4"/>
      <c r="F62" s="4"/>
      <c r="G62" s="4"/>
    </row>
    <row r="63" spans="3:8" ht="16.5" x14ac:dyDescent="0.25">
      <c r="C63" s="3"/>
      <c r="D63" s="3"/>
      <c r="E63" s="4"/>
      <c r="F63" s="4"/>
      <c r="G63" s="4"/>
    </row>
    <row r="64" spans="3:8" ht="16.5" x14ac:dyDescent="0.25">
      <c r="C64" s="3"/>
      <c r="D64" s="3"/>
      <c r="E64" s="4"/>
      <c r="F64" s="4"/>
      <c r="G64" s="4"/>
    </row>
    <row r="65" spans="3:7" ht="16.5" x14ac:dyDescent="0.25">
      <c r="C65" s="3"/>
      <c r="D65" s="3"/>
      <c r="E65" s="4"/>
      <c r="F65" s="4"/>
      <c r="G65" s="4"/>
    </row>
    <row r="66" spans="3:7" ht="16.5" x14ac:dyDescent="0.25">
      <c r="C66" s="3"/>
      <c r="D66" s="3"/>
      <c r="E66" s="4"/>
      <c r="F66" s="4"/>
      <c r="G66" s="4"/>
    </row>
    <row r="67" spans="3:7" ht="16.5" x14ac:dyDescent="0.25">
      <c r="C67" s="3"/>
      <c r="D67" s="3"/>
      <c r="E67" s="4"/>
      <c r="F67" s="4"/>
      <c r="G67" s="4"/>
    </row>
    <row r="68" spans="3:7" ht="16.5" x14ac:dyDescent="0.25">
      <c r="C68" s="3"/>
      <c r="D68" s="3"/>
      <c r="E68" s="4"/>
      <c r="F68" s="4"/>
      <c r="G68" s="4"/>
    </row>
    <row r="69" spans="3:7" ht="16.5" x14ac:dyDescent="0.25">
      <c r="C69" s="3"/>
      <c r="D69" s="3"/>
      <c r="E69" s="4"/>
      <c r="F69" s="4"/>
      <c r="G69" s="4"/>
    </row>
    <row r="70" spans="3:7" ht="16.5" x14ac:dyDescent="0.25">
      <c r="C70" s="3"/>
      <c r="D70" s="3"/>
      <c r="E70" s="4"/>
      <c r="F70" s="4"/>
      <c r="G70" s="4"/>
    </row>
    <row r="71" spans="3:7" ht="16.5" x14ac:dyDescent="0.25">
      <c r="C71" s="3"/>
      <c r="D71" s="3"/>
      <c r="E71" s="4"/>
      <c r="F71" s="4"/>
      <c r="G71" s="4"/>
    </row>
    <row r="72" spans="3:7" ht="16.5" x14ac:dyDescent="0.25">
      <c r="C72" s="3"/>
      <c r="D72" s="3"/>
      <c r="E72" s="4"/>
      <c r="F72" s="4"/>
      <c r="G72" s="4"/>
    </row>
    <row r="73" spans="3:7" ht="16.5" x14ac:dyDescent="0.25">
      <c r="C73" s="3"/>
      <c r="D73" s="3"/>
      <c r="E73" s="4"/>
      <c r="F73" s="4"/>
      <c r="G73" s="4"/>
    </row>
    <row r="74" spans="3:7" ht="16.5" x14ac:dyDescent="0.25">
      <c r="C74" s="3"/>
      <c r="D74" s="3"/>
    </row>
    <row r="75" spans="3:7" ht="16.5" x14ac:dyDescent="0.25">
      <c r="C75" s="3"/>
      <c r="D75" s="3"/>
    </row>
    <row r="76" spans="3:7" ht="16.5" x14ac:dyDescent="0.25">
      <c r="C76" s="3"/>
      <c r="D76" s="3"/>
    </row>
    <row r="77" spans="3:7" ht="16.5" x14ac:dyDescent="0.25">
      <c r="C77" s="3"/>
      <c r="D77" s="3"/>
    </row>
    <row r="78" spans="3:7" ht="16.5" x14ac:dyDescent="0.25">
      <c r="C78" s="3"/>
      <c r="D78" s="3"/>
    </row>
    <row r="79" spans="3:7" ht="16.5" x14ac:dyDescent="0.25">
      <c r="C79" s="3"/>
      <c r="D79" s="3"/>
    </row>
    <row r="80" spans="3:7" ht="16.5" x14ac:dyDescent="0.25">
      <c r="C80" s="3"/>
      <c r="D80" s="3"/>
    </row>
    <row r="81" spans="3:4" ht="16.5" x14ac:dyDescent="0.25">
      <c r="C81" s="3"/>
      <c r="D81" s="3"/>
    </row>
    <row r="82" spans="3:4" ht="16.5" x14ac:dyDescent="0.25">
      <c r="C82" s="3"/>
      <c r="D82" s="3"/>
    </row>
    <row r="83" spans="3:4" ht="16.5" x14ac:dyDescent="0.25">
      <c r="C83" s="3"/>
      <c r="D83" s="3"/>
    </row>
    <row r="84" spans="3:4" ht="16.5" x14ac:dyDescent="0.25">
      <c r="C84" s="3"/>
      <c r="D84" s="3"/>
    </row>
    <row r="85" spans="3:4" ht="16.5" x14ac:dyDescent="0.25">
      <c r="C85" s="3"/>
      <c r="D85" s="3"/>
    </row>
    <row r="86" spans="3:4" ht="16.5" x14ac:dyDescent="0.25">
      <c r="C86" s="3"/>
      <c r="D86" s="3"/>
    </row>
    <row r="87" spans="3:4" ht="16.5" x14ac:dyDescent="0.25">
      <c r="C87" s="3"/>
      <c r="D87" s="3"/>
    </row>
    <row r="88" spans="3:4" ht="16.5" x14ac:dyDescent="0.25">
      <c r="C88" s="3"/>
      <c r="D88" s="3"/>
    </row>
    <row r="89" spans="3:4" ht="16.5" x14ac:dyDescent="0.25">
      <c r="C89" s="3"/>
      <c r="D89" s="3"/>
    </row>
    <row r="90" spans="3:4" ht="16.5" x14ac:dyDescent="0.25">
      <c r="C90" s="3"/>
      <c r="D90" s="3"/>
    </row>
    <row r="91" spans="3:4" ht="16.5" x14ac:dyDescent="0.25">
      <c r="C91" s="3"/>
      <c r="D91" s="3"/>
    </row>
    <row r="92" spans="3:4" ht="16.5" x14ac:dyDescent="0.25">
      <c r="C92" s="3"/>
      <c r="D92" s="3"/>
    </row>
    <row r="93" spans="3:4" ht="16.5" x14ac:dyDescent="0.25">
      <c r="C93" s="3"/>
      <c r="D93" s="3"/>
    </row>
    <row r="94" spans="3:4" ht="16.5" x14ac:dyDescent="0.25">
      <c r="C94" s="3"/>
      <c r="D94" s="3"/>
    </row>
    <row r="95" spans="3:4" ht="16.5" x14ac:dyDescent="0.25">
      <c r="C95" s="3"/>
      <c r="D95" s="3"/>
    </row>
    <row r="96" spans="3:4" ht="16.5" x14ac:dyDescent="0.25">
      <c r="C96" s="3"/>
      <c r="D96" s="3"/>
    </row>
    <row r="97" spans="3:4" ht="16.5" x14ac:dyDescent="0.25">
      <c r="C97" s="3"/>
      <c r="D97" s="3"/>
    </row>
    <row r="98" spans="3:4" ht="16.5" x14ac:dyDescent="0.25">
      <c r="C98" s="3"/>
      <c r="D98" s="3"/>
    </row>
    <row r="99" spans="3:4" ht="16.5" x14ac:dyDescent="0.25">
      <c r="C99" s="3"/>
      <c r="D99" s="3"/>
    </row>
    <row r="100" spans="3:4" ht="16.5" x14ac:dyDescent="0.25">
      <c r="C100" s="3"/>
      <c r="D100" s="3"/>
    </row>
    <row r="101" spans="3:4" ht="16.5" x14ac:dyDescent="0.25">
      <c r="C101" s="3"/>
      <c r="D101" s="3"/>
    </row>
    <row r="102" spans="3:4" ht="16.5" x14ac:dyDescent="0.25">
      <c r="C102" s="3"/>
      <c r="D102" s="3"/>
    </row>
    <row r="103" spans="3:4" ht="16.5" x14ac:dyDescent="0.25">
      <c r="C103" s="3"/>
      <c r="D103" s="3"/>
    </row>
    <row r="104" spans="3:4" ht="16.5" x14ac:dyDescent="0.25">
      <c r="C104" s="3"/>
      <c r="D104" s="3"/>
    </row>
    <row r="105" spans="3:4" ht="16.5" x14ac:dyDescent="0.25">
      <c r="C105" s="3"/>
      <c r="D105" s="3"/>
    </row>
  </sheetData>
  <sheetProtection insertRows="0"/>
  <mergeCells count="14">
    <mergeCell ref="F1:G1"/>
    <mergeCell ref="F2:G2"/>
    <mergeCell ref="B4:G4"/>
    <mergeCell ref="F49:G49"/>
    <mergeCell ref="F44:G44"/>
    <mergeCell ref="F45:G45"/>
    <mergeCell ref="F46:G46"/>
    <mergeCell ref="F47:G47"/>
    <mergeCell ref="F48:G48"/>
    <mergeCell ref="F6:G6"/>
    <mergeCell ref="C6:C7"/>
    <mergeCell ref="E6:E7"/>
    <mergeCell ref="D6:D7"/>
    <mergeCell ref="B6:B7"/>
  </mergeCells>
  <phoneticPr fontId="15" type="noConversion"/>
  <conditionalFormatting sqref="F9:G9 F20:G20 F22:G22">
    <cfRule type="cellIs" dxfId="6" priority="1" stopIfTrue="1" operator="equal">
      <formula>0</formula>
    </cfRule>
  </conditionalFormatting>
  <pageMargins left="0.6692913385826772" right="0.15748031496062992" top="0.43307086614173229" bottom="0.55118110236220474" header="0.39370078740157483" footer="0.51181102362204722"/>
  <pageSetup paperSize="9" scale="59" orientation="portrait" r:id="rId1"/>
  <headerFooter alignWithMargins="0"/>
  <ignoredErrors>
    <ignoredError sqref="B9" twoDigitTextYear="1"/>
    <ignoredError sqref="C20 E9 D20 E20" numberStoredAsText="1"/>
    <ignoredError sqref="B20" twoDigitTextYear="1" numberStoredAsText="1"/>
    <ignoredError sqref="F22:G22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89"/>
  <sheetViews>
    <sheetView showGridLines="0" zoomScale="80" zoomScaleNormal="80" zoomScaleSheetLayoutView="80" workbookViewId="0">
      <selection activeCell="B4" sqref="B4:G4"/>
    </sheetView>
  </sheetViews>
  <sheetFormatPr defaultRowHeight="12.75" x14ac:dyDescent="0.2"/>
  <cols>
    <col min="1" max="1" width="3.42578125" customWidth="1"/>
    <col min="2" max="2" width="11.5703125" customWidth="1"/>
    <col min="3" max="3" width="82.7109375" customWidth="1"/>
    <col min="4" max="4" width="13" customWidth="1"/>
    <col min="5" max="5" width="7.85546875" customWidth="1"/>
    <col min="6" max="6" width="21.140625" customWidth="1"/>
    <col min="7" max="7" width="23.42578125" customWidth="1"/>
  </cols>
  <sheetData>
    <row r="1" spans="2:7" ht="24.75" customHeight="1" x14ac:dyDescent="0.25">
      <c r="E1" s="6"/>
      <c r="F1" s="380" t="s">
        <v>301</v>
      </c>
      <c r="G1" s="373"/>
    </row>
    <row r="2" spans="2:7" ht="30.75" customHeight="1" x14ac:dyDescent="0.25">
      <c r="E2" s="6"/>
      <c r="F2" s="380" t="s">
        <v>417</v>
      </c>
      <c r="G2" s="373"/>
    </row>
    <row r="3" spans="2:7" ht="14.25" customHeight="1" x14ac:dyDescent="0.25">
      <c r="E3" s="6"/>
      <c r="F3" s="6"/>
      <c r="G3" s="6"/>
    </row>
    <row r="4" spans="2:7" ht="18.75" x14ac:dyDescent="0.3">
      <c r="B4" s="374" t="s">
        <v>641</v>
      </c>
      <c r="C4" s="375"/>
      <c r="D4" s="375"/>
      <c r="E4" s="375"/>
      <c r="F4" s="375"/>
      <c r="G4" s="375"/>
    </row>
    <row r="5" spans="2:7" ht="15" customHeight="1" x14ac:dyDescent="0.2"/>
    <row r="6" spans="2:7" ht="57" customHeight="1" x14ac:dyDescent="0.2">
      <c r="B6" s="379" t="s">
        <v>87</v>
      </c>
      <c r="C6" s="378" t="s">
        <v>185</v>
      </c>
      <c r="D6" s="378" t="s">
        <v>141</v>
      </c>
      <c r="E6" s="378" t="s">
        <v>103</v>
      </c>
      <c r="F6" s="377" t="s">
        <v>20</v>
      </c>
      <c r="G6" s="377"/>
    </row>
    <row r="7" spans="2:7" ht="32.25" customHeight="1" x14ac:dyDescent="0.2">
      <c r="B7" s="379"/>
      <c r="C7" s="378"/>
      <c r="D7" s="378"/>
      <c r="E7" s="378"/>
      <c r="F7" s="21" t="s">
        <v>410</v>
      </c>
      <c r="G7" s="21" t="s">
        <v>5</v>
      </c>
    </row>
    <row r="8" spans="2:7" ht="16.5" customHeight="1" x14ac:dyDescent="0.25">
      <c r="B8" s="32" t="s">
        <v>104</v>
      </c>
      <c r="C8" s="32" t="s">
        <v>6</v>
      </c>
      <c r="D8" s="32" t="s">
        <v>86</v>
      </c>
      <c r="E8" s="32" t="s">
        <v>142</v>
      </c>
      <c r="F8" s="32">
        <v>1</v>
      </c>
      <c r="G8" s="32">
        <v>2</v>
      </c>
    </row>
    <row r="9" spans="2:7" ht="24" customHeight="1" x14ac:dyDescent="0.2">
      <c r="B9" s="37" t="s">
        <v>158</v>
      </c>
      <c r="C9" s="19" t="s">
        <v>442</v>
      </c>
      <c r="D9" s="14" t="s">
        <v>119</v>
      </c>
      <c r="E9" s="15" t="s">
        <v>28</v>
      </c>
      <c r="F9" s="54">
        <f>SUM(F10:F16)+F18</f>
        <v>0</v>
      </c>
      <c r="G9" s="54">
        <f>SUM(G10:G16)+G18</f>
        <v>0</v>
      </c>
    </row>
    <row r="10" spans="2:7" ht="60.75" customHeight="1" x14ac:dyDescent="0.2">
      <c r="B10" s="28" t="s">
        <v>364</v>
      </c>
      <c r="C10" s="20" t="s">
        <v>397</v>
      </c>
      <c r="D10" s="16" t="s">
        <v>119</v>
      </c>
      <c r="E10" s="17"/>
      <c r="F10" s="181"/>
      <c r="G10" s="181"/>
    </row>
    <row r="11" spans="2:7" ht="33" customHeight="1" x14ac:dyDescent="0.2">
      <c r="B11" s="28" t="s">
        <v>365</v>
      </c>
      <c r="C11" s="20" t="s">
        <v>371</v>
      </c>
      <c r="D11" s="16" t="s">
        <v>119</v>
      </c>
      <c r="E11" s="17"/>
      <c r="F11" s="181"/>
      <c r="G11" s="181"/>
    </row>
    <row r="12" spans="2:7" ht="39.75" customHeight="1" x14ac:dyDescent="0.2">
      <c r="B12" s="28" t="s">
        <v>366</v>
      </c>
      <c r="C12" s="20" t="s">
        <v>372</v>
      </c>
      <c r="D12" s="16" t="s">
        <v>119</v>
      </c>
      <c r="E12" s="17"/>
      <c r="F12" s="181"/>
      <c r="G12" s="181"/>
    </row>
    <row r="13" spans="2:7" ht="99" customHeight="1" x14ac:dyDescent="0.2">
      <c r="B13" s="28" t="s">
        <v>367</v>
      </c>
      <c r="C13" s="20" t="s">
        <v>446</v>
      </c>
      <c r="D13" s="16" t="s">
        <v>119</v>
      </c>
      <c r="E13" s="17"/>
      <c r="F13" s="181"/>
      <c r="G13" s="181"/>
    </row>
    <row r="14" spans="2:7" ht="21.75" customHeight="1" x14ac:dyDescent="0.2">
      <c r="B14" s="28" t="s">
        <v>368</v>
      </c>
      <c r="C14" s="20" t="s">
        <v>373</v>
      </c>
      <c r="D14" s="16" t="s">
        <v>119</v>
      </c>
      <c r="E14" s="17"/>
      <c r="F14" s="181"/>
      <c r="G14" s="181"/>
    </row>
    <row r="15" spans="2:7" ht="27.75" customHeight="1" x14ac:dyDescent="0.2">
      <c r="B15" s="28" t="s">
        <v>369</v>
      </c>
      <c r="C15" s="20" t="s">
        <v>374</v>
      </c>
      <c r="D15" s="16" t="s">
        <v>119</v>
      </c>
      <c r="E15" s="17"/>
      <c r="F15" s="181"/>
      <c r="G15" s="181"/>
    </row>
    <row r="16" spans="2:7" ht="53.25" customHeight="1" x14ac:dyDescent="0.2">
      <c r="B16" s="28" t="s">
        <v>385</v>
      </c>
      <c r="C16" s="20" t="s">
        <v>447</v>
      </c>
      <c r="D16" s="16" t="s">
        <v>119</v>
      </c>
      <c r="E16" s="17"/>
      <c r="F16" s="181"/>
      <c r="G16" s="181"/>
    </row>
    <row r="17" spans="2:7" s="58" customFormat="1" ht="24.75" customHeight="1" x14ac:dyDescent="0.2">
      <c r="B17" s="182" t="s">
        <v>386</v>
      </c>
      <c r="C17" s="183" t="s">
        <v>370</v>
      </c>
      <c r="D17" s="180" t="s">
        <v>119</v>
      </c>
      <c r="E17" s="17"/>
      <c r="F17" s="181"/>
      <c r="G17" s="181"/>
    </row>
    <row r="18" spans="2:7" ht="27" customHeight="1" x14ac:dyDescent="0.2">
      <c r="B18" s="28" t="s">
        <v>387</v>
      </c>
      <c r="C18" s="20" t="s">
        <v>375</v>
      </c>
      <c r="D18" s="16" t="s">
        <v>119</v>
      </c>
      <c r="E18" s="17"/>
      <c r="F18" s="181"/>
      <c r="G18" s="181"/>
    </row>
    <row r="19" spans="2:7" s="58" customFormat="1" ht="25.5" customHeight="1" x14ac:dyDescent="0.2">
      <c r="B19" s="182" t="s">
        <v>388</v>
      </c>
      <c r="C19" s="183"/>
      <c r="D19" s="180" t="s">
        <v>119</v>
      </c>
      <c r="E19" s="17"/>
      <c r="F19" s="181"/>
      <c r="G19" s="181"/>
    </row>
    <row r="20" spans="2:7" s="58" customFormat="1" ht="16.5" customHeight="1" x14ac:dyDescent="0.2">
      <c r="B20" s="38" t="s">
        <v>105</v>
      </c>
      <c r="C20" s="179" t="s">
        <v>105</v>
      </c>
      <c r="D20" s="180" t="s">
        <v>119</v>
      </c>
      <c r="E20" s="17"/>
      <c r="F20" s="181"/>
      <c r="G20" s="181"/>
    </row>
    <row r="23" spans="2:7" ht="23.25" x14ac:dyDescent="0.35">
      <c r="C23" s="232" t="s">
        <v>569</v>
      </c>
      <c r="D23" s="237"/>
      <c r="E23" s="237"/>
      <c r="F23" s="295"/>
      <c r="G23" s="295"/>
    </row>
    <row r="24" spans="2:7" ht="23.25" x14ac:dyDescent="0.35">
      <c r="C24" s="116"/>
      <c r="D24" s="237"/>
      <c r="E24" s="238"/>
      <c r="F24" s="376" t="s">
        <v>12</v>
      </c>
      <c r="G24" s="376"/>
    </row>
    <row r="25" spans="2:7" ht="12" customHeight="1" x14ac:dyDescent="0.35">
      <c r="C25" s="239"/>
      <c r="D25" s="237"/>
      <c r="E25" s="238"/>
      <c r="F25" s="295"/>
      <c r="G25" s="295"/>
    </row>
    <row r="26" spans="2:7" ht="23.25" x14ac:dyDescent="0.35">
      <c r="C26" s="239"/>
      <c r="D26" s="237"/>
      <c r="E26" s="240"/>
      <c r="F26" s="376" t="s">
        <v>563</v>
      </c>
      <c r="G26" s="376"/>
    </row>
    <row r="27" spans="2:7" ht="18.75" x14ac:dyDescent="0.3">
      <c r="C27" s="239"/>
      <c r="D27" s="239"/>
      <c r="E27" s="240"/>
      <c r="F27" s="295"/>
      <c r="G27" s="295"/>
    </row>
    <row r="28" spans="2:7" ht="18.75" x14ac:dyDescent="0.3">
      <c r="C28" s="239"/>
      <c r="D28" s="239"/>
      <c r="E28" s="240"/>
      <c r="F28" s="376" t="s">
        <v>564</v>
      </c>
      <c r="G28" s="376"/>
    </row>
    <row r="32" spans="2:7" ht="16.5" x14ac:dyDescent="0.25">
      <c r="C32" s="3"/>
      <c r="D32" s="3"/>
      <c r="E32" s="4"/>
      <c r="F32" s="4"/>
      <c r="G32" s="4"/>
    </row>
    <row r="33" spans="3:7" ht="16.5" x14ac:dyDescent="0.25">
      <c r="C33" s="3"/>
      <c r="D33" s="3"/>
      <c r="E33" s="4"/>
      <c r="F33" s="4"/>
      <c r="G33" s="4"/>
    </row>
    <row r="34" spans="3:7" ht="16.5" x14ac:dyDescent="0.25">
      <c r="C34" s="3"/>
      <c r="D34" s="3"/>
      <c r="E34" s="4"/>
      <c r="F34" s="4"/>
      <c r="G34" s="4"/>
    </row>
    <row r="35" spans="3:7" ht="16.5" x14ac:dyDescent="0.25">
      <c r="C35" s="3"/>
      <c r="D35" s="3"/>
      <c r="E35" s="4"/>
      <c r="F35" s="4"/>
      <c r="G35" s="4"/>
    </row>
    <row r="36" spans="3:7" ht="16.5" x14ac:dyDescent="0.25">
      <c r="C36" s="3"/>
      <c r="D36" s="3"/>
      <c r="E36" s="4"/>
      <c r="F36" s="4"/>
      <c r="G36" s="4"/>
    </row>
    <row r="37" spans="3:7" ht="16.5" x14ac:dyDescent="0.25">
      <c r="C37" s="3"/>
      <c r="D37" s="3"/>
      <c r="E37" s="4"/>
      <c r="F37" s="4"/>
      <c r="G37" s="4"/>
    </row>
    <row r="38" spans="3:7" ht="16.5" x14ac:dyDescent="0.25">
      <c r="C38" s="3"/>
      <c r="D38" s="3"/>
      <c r="E38" s="4"/>
      <c r="F38" s="4"/>
      <c r="G38" s="4"/>
    </row>
    <row r="39" spans="3:7" ht="16.5" x14ac:dyDescent="0.25">
      <c r="C39" s="3"/>
      <c r="D39" s="3"/>
      <c r="E39" s="4"/>
      <c r="F39" s="4"/>
      <c r="G39" s="4"/>
    </row>
    <row r="40" spans="3:7" ht="16.5" x14ac:dyDescent="0.25">
      <c r="C40" s="3"/>
      <c r="D40" s="3"/>
      <c r="E40" s="4"/>
      <c r="F40" s="4"/>
      <c r="G40" s="4"/>
    </row>
    <row r="41" spans="3:7" ht="16.5" x14ac:dyDescent="0.25">
      <c r="C41" s="3"/>
      <c r="D41" s="3"/>
      <c r="E41" s="4"/>
      <c r="F41" s="4"/>
      <c r="G41" s="4"/>
    </row>
    <row r="42" spans="3:7" ht="16.5" x14ac:dyDescent="0.25">
      <c r="C42" s="3"/>
      <c r="D42" s="3"/>
      <c r="E42" s="4"/>
      <c r="F42" s="4"/>
      <c r="G42" s="4"/>
    </row>
    <row r="43" spans="3:7" ht="16.5" x14ac:dyDescent="0.25">
      <c r="C43" s="3"/>
      <c r="D43" s="3"/>
      <c r="E43" s="4"/>
      <c r="F43" s="4"/>
      <c r="G43" s="4"/>
    </row>
    <row r="44" spans="3:7" ht="16.5" x14ac:dyDescent="0.25">
      <c r="C44" s="3"/>
      <c r="D44" s="3"/>
      <c r="E44" s="4"/>
      <c r="F44" s="4"/>
      <c r="G44" s="4"/>
    </row>
    <row r="45" spans="3:7" ht="16.5" x14ac:dyDescent="0.25">
      <c r="C45" s="3"/>
      <c r="D45" s="3"/>
      <c r="E45" s="4"/>
      <c r="F45" s="4"/>
      <c r="G45" s="4"/>
    </row>
    <row r="46" spans="3:7" ht="16.5" x14ac:dyDescent="0.25">
      <c r="C46" s="3"/>
      <c r="D46" s="3"/>
      <c r="E46" s="4"/>
      <c r="F46" s="4"/>
      <c r="G46" s="4"/>
    </row>
    <row r="47" spans="3:7" ht="16.5" x14ac:dyDescent="0.25">
      <c r="C47" s="3"/>
      <c r="D47" s="3"/>
      <c r="E47" s="4"/>
      <c r="F47" s="4"/>
      <c r="G47" s="4"/>
    </row>
    <row r="48" spans="3:7" ht="16.5" x14ac:dyDescent="0.25">
      <c r="C48" s="3"/>
      <c r="D48" s="3"/>
      <c r="E48" s="4"/>
      <c r="F48" s="4"/>
      <c r="G48" s="4"/>
    </row>
    <row r="49" spans="3:7" ht="16.5" x14ac:dyDescent="0.25">
      <c r="C49" s="3"/>
      <c r="D49" s="3"/>
      <c r="E49" s="4"/>
      <c r="F49" s="4"/>
      <c r="G49" s="4"/>
    </row>
    <row r="50" spans="3:7" ht="16.5" x14ac:dyDescent="0.25">
      <c r="C50" s="3"/>
      <c r="D50" s="3"/>
      <c r="E50" s="4"/>
      <c r="F50" s="4"/>
      <c r="G50" s="4"/>
    </row>
    <row r="51" spans="3:7" ht="16.5" x14ac:dyDescent="0.25">
      <c r="C51" s="3"/>
      <c r="D51" s="3"/>
      <c r="E51" s="4"/>
      <c r="F51" s="4"/>
      <c r="G51" s="4"/>
    </row>
    <row r="52" spans="3:7" ht="16.5" x14ac:dyDescent="0.25">
      <c r="C52" s="3"/>
      <c r="D52" s="3"/>
      <c r="E52" s="4"/>
      <c r="F52" s="4"/>
      <c r="G52" s="4"/>
    </row>
    <row r="53" spans="3:7" ht="16.5" x14ac:dyDescent="0.25">
      <c r="C53" s="3"/>
      <c r="D53" s="3"/>
      <c r="E53" s="4"/>
      <c r="F53" s="4"/>
      <c r="G53" s="4"/>
    </row>
    <row r="54" spans="3:7" ht="16.5" x14ac:dyDescent="0.25">
      <c r="C54" s="3"/>
      <c r="D54" s="3"/>
      <c r="E54" s="4"/>
      <c r="F54" s="4"/>
      <c r="G54" s="4"/>
    </row>
    <row r="55" spans="3:7" ht="16.5" x14ac:dyDescent="0.25">
      <c r="C55" s="3"/>
      <c r="D55" s="3"/>
      <c r="E55" s="4"/>
      <c r="F55" s="4"/>
      <c r="G55" s="4"/>
    </row>
    <row r="56" spans="3:7" ht="16.5" x14ac:dyDescent="0.25">
      <c r="C56" s="3"/>
      <c r="D56" s="3"/>
      <c r="E56" s="4"/>
      <c r="F56" s="4"/>
      <c r="G56" s="4"/>
    </row>
    <row r="57" spans="3:7" ht="16.5" x14ac:dyDescent="0.25">
      <c r="C57" s="3"/>
      <c r="D57" s="3"/>
      <c r="E57" s="4"/>
      <c r="F57" s="4"/>
      <c r="G57" s="4"/>
    </row>
    <row r="58" spans="3:7" ht="16.5" x14ac:dyDescent="0.25">
      <c r="C58" s="3"/>
      <c r="D58" s="3"/>
    </row>
    <row r="59" spans="3:7" ht="16.5" x14ac:dyDescent="0.25">
      <c r="C59" s="3"/>
      <c r="D59" s="3"/>
    </row>
    <row r="60" spans="3:7" ht="16.5" x14ac:dyDescent="0.25">
      <c r="C60" s="3"/>
      <c r="D60" s="3"/>
    </row>
    <row r="61" spans="3:7" ht="16.5" x14ac:dyDescent="0.25">
      <c r="C61" s="3"/>
      <c r="D61" s="3"/>
    </row>
    <row r="62" spans="3:7" ht="16.5" x14ac:dyDescent="0.25">
      <c r="C62" s="3"/>
      <c r="D62" s="3"/>
    </row>
    <row r="63" spans="3:7" ht="16.5" x14ac:dyDescent="0.25">
      <c r="C63" s="3"/>
      <c r="D63" s="3"/>
    </row>
    <row r="64" spans="3:7" ht="16.5" x14ac:dyDescent="0.25">
      <c r="C64" s="3"/>
      <c r="D64" s="3"/>
    </row>
    <row r="65" spans="3:4" ht="16.5" x14ac:dyDescent="0.25">
      <c r="C65" s="3"/>
      <c r="D65" s="3"/>
    </row>
    <row r="66" spans="3:4" ht="16.5" x14ac:dyDescent="0.25">
      <c r="C66" s="3"/>
      <c r="D66" s="3"/>
    </row>
    <row r="67" spans="3:4" ht="16.5" x14ac:dyDescent="0.25">
      <c r="C67" s="3"/>
      <c r="D67" s="3"/>
    </row>
    <row r="68" spans="3:4" ht="16.5" x14ac:dyDescent="0.25">
      <c r="C68" s="3"/>
      <c r="D68" s="3"/>
    </row>
    <row r="69" spans="3:4" ht="16.5" x14ac:dyDescent="0.25">
      <c r="C69" s="3"/>
      <c r="D69" s="3"/>
    </row>
    <row r="70" spans="3:4" ht="16.5" x14ac:dyDescent="0.25">
      <c r="C70" s="3"/>
      <c r="D70" s="3"/>
    </row>
    <row r="71" spans="3:4" ht="16.5" x14ac:dyDescent="0.25">
      <c r="C71" s="3"/>
      <c r="D71" s="3"/>
    </row>
    <row r="72" spans="3:4" ht="16.5" x14ac:dyDescent="0.25">
      <c r="C72" s="3"/>
      <c r="D72" s="3"/>
    </row>
    <row r="73" spans="3:4" ht="16.5" x14ac:dyDescent="0.25">
      <c r="C73" s="3"/>
      <c r="D73" s="3"/>
    </row>
    <row r="74" spans="3:4" ht="16.5" x14ac:dyDescent="0.25">
      <c r="C74" s="3"/>
      <c r="D74" s="3"/>
    </row>
    <row r="75" spans="3:4" ht="16.5" x14ac:dyDescent="0.25">
      <c r="C75" s="3"/>
      <c r="D75" s="3"/>
    </row>
    <row r="76" spans="3:4" ht="16.5" x14ac:dyDescent="0.25">
      <c r="C76" s="3"/>
      <c r="D76" s="3"/>
    </row>
    <row r="77" spans="3:4" ht="16.5" x14ac:dyDescent="0.25">
      <c r="C77" s="3"/>
      <c r="D77" s="3"/>
    </row>
    <row r="78" spans="3:4" ht="16.5" x14ac:dyDescent="0.25">
      <c r="C78" s="3"/>
      <c r="D78" s="3"/>
    </row>
    <row r="79" spans="3:4" ht="16.5" x14ac:dyDescent="0.25">
      <c r="C79" s="3"/>
      <c r="D79" s="3"/>
    </row>
    <row r="80" spans="3:4" ht="16.5" x14ac:dyDescent="0.25">
      <c r="C80" s="3"/>
      <c r="D80" s="3"/>
    </row>
    <row r="81" spans="3:4" ht="16.5" x14ac:dyDescent="0.25">
      <c r="C81" s="3"/>
      <c r="D81" s="3"/>
    </row>
    <row r="82" spans="3:4" ht="16.5" x14ac:dyDescent="0.25">
      <c r="C82" s="3"/>
      <c r="D82" s="3"/>
    </row>
    <row r="83" spans="3:4" ht="16.5" x14ac:dyDescent="0.25">
      <c r="C83" s="3"/>
      <c r="D83" s="3"/>
    </row>
    <row r="84" spans="3:4" ht="16.5" x14ac:dyDescent="0.25">
      <c r="C84" s="3"/>
      <c r="D84" s="3"/>
    </row>
    <row r="85" spans="3:4" ht="16.5" x14ac:dyDescent="0.25">
      <c r="C85" s="3"/>
      <c r="D85" s="3"/>
    </row>
    <row r="86" spans="3:4" ht="16.5" x14ac:dyDescent="0.25">
      <c r="C86" s="3"/>
      <c r="D86" s="3"/>
    </row>
    <row r="87" spans="3:4" ht="16.5" x14ac:dyDescent="0.25">
      <c r="C87" s="3"/>
      <c r="D87" s="3"/>
    </row>
    <row r="88" spans="3:4" ht="16.5" x14ac:dyDescent="0.25">
      <c r="C88" s="3"/>
      <c r="D88" s="3"/>
    </row>
    <row r="89" spans="3:4" ht="16.5" x14ac:dyDescent="0.25">
      <c r="C89" s="3"/>
      <c r="D89" s="3"/>
    </row>
  </sheetData>
  <sheetProtection insertRows="0"/>
  <mergeCells count="14">
    <mergeCell ref="F28:G28"/>
    <mergeCell ref="F23:G23"/>
    <mergeCell ref="F24:G24"/>
    <mergeCell ref="F25:G25"/>
    <mergeCell ref="F26:G26"/>
    <mergeCell ref="F27:G27"/>
    <mergeCell ref="F1:G1"/>
    <mergeCell ref="F2:G2"/>
    <mergeCell ref="B4:G4"/>
    <mergeCell ref="B6:B7"/>
    <mergeCell ref="E6:E7"/>
    <mergeCell ref="C6:C7"/>
    <mergeCell ref="F6:G6"/>
    <mergeCell ref="D6:D7"/>
  </mergeCells>
  <phoneticPr fontId="15" type="noConversion"/>
  <conditionalFormatting sqref="F9:G9">
    <cfRule type="cellIs" dxfId="5" priority="1" stopIfTrue="1" operator="equal">
      <formula>0</formula>
    </cfRule>
  </conditionalFormatting>
  <printOptions horizontalCentered="1"/>
  <pageMargins left="0.15748031496062992" right="0.23622047244094491" top="0.15748031496062992" bottom="0.19685039370078741" header="0.11811023622047245" footer="0.11811023622047245"/>
  <pageSetup paperSize="9" scale="60" orientation="portrait" r:id="rId1"/>
  <headerFooter alignWithMargins="0"/>
  <ignoredErrors>
    <ignoredError sqref="D9:E9" numberStoredAsText="1"/>
    <ignoredError sqref="B9" twoDigitTextYear="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87"/>
  <sheetViews>
    <sheetView showGridLines="0" zoomScale="80" zoomScaleNormal="80" zoomScaleSheetLayoutView="75" workbookViewId="0">
      <selection activeCell="B3" sqref="B3:J3"/>
    </sheetView>
  </sheetViews>
  <sheetFormatPr defaultRowHeight="12.75" x14ac:dyDescent="0.2"/>
  <cols>
    <col min="1" max="1" width="2.42578125" customWidth="1"/>
    <col min="2" max="2" width="12.5703125" customWidth="1"/>
    <col min="3" max="3" width="35.140625" customWidth="1"/>
    <col min="4" max="4" width="7.140625" customWidth="1"/>
    <col min="5" max="5" width="19.5703125" customWidth="1"/>
    <col min="6" max="6" width="17.28515625" customWidth="1"/>
    <col min="7" max="8" width="20.42578125" customWidth="1"/>
    <col min="9" max="9" width="16.42578125" customWidth="1"/>
    <col min="10" max="10" width="20.7109375" customWidth="1"/>
  </cols>
  <sheetData>
    <row r="1" spans="2:10" ht="62.25" customHeight="1" x14ac:dyDescent="0.25">
      <c r="D1" s="6"/>
      <c r="E1" s="6"/>
      <c r="F1" s="6"/>
      <c r="G1" s="6"/>
      <c r="H1" s="6"/>
      <c r="I1" s="380" t="s">
        <v>467</v>
      </c>
      <c r="J1" s="373"/>
    </row>
    <row r="2" spans="2:10" ht="24" customHeight="1" x14ac:dyDescent="0.25">
      <c r="D2" s="6"/>
      <c r="E2" s="6"/>
      <c r="F2" s="6"/>
      <c r="G2" s="6"/>
      <c r="H2" s="6"/>
      <c r="I2" s="35"/>
      <c r="J2" s="36"/>
    </row>
    <row r="3" spans="2:10" ht="18.75" x14ac:dyDescent="0.3">
      <c r="B3" s="374" t="s">
        <v>640</v>
      </c>
      <c r="C3" s="375"/>
      <c r="D3" s="375"/>
      <c r="E3" s="375"/>
      <c r="F3" s="375"/>
      <c r="G3" s="375"/>
      <c r="H3" s="375"/>
      <c r="I3" s="375"/>
      <c r="J3" s="375"/>
    </row>
    <row r="4" spans="2:10" ht="15" customHeight="1" x14ac:dyDescent="0.2"/>
    <row r="5" spans="2:10" ht="30.75" customHeight="1" x14ac:dyDescent="0.2">
      <c r="B5" s="391" t="s">
        <v>87</v>
      </c>
      <c r="C5" s="388" t="s">
        <v>185</v>
      </c>
      <c r="D5" s="388" t="s">
        <v>103</v>
      </c>
      <c r="E5" s="381" t="s">
        <v>20</v>
      </c>
      <c r="F5" s="382"/>
      <c r="G5" s="383"/>
      <c r="H5" s="383"/>
      <c r="I5" s="383"/>
      <c r="J5" s="384"/>
    </row>
    <row r="6" spans="2:10" ht="24" customHeight="1" x14ac:dyDescent="0.2">
      <c r="B6" s="392"/>
      <c r="C6" s="389"/>
      <c r="D6" s="389"/>
      <c r="E6" s="385" t="s">
        <v>410</v>
      </c>
      <c r="F6" s="386"/>
      <c r="G6" s="387"/>
      <c r="H6" s="385" t="s">
        <v>5</v>
      </c>
      <c r="I6" s="386"/>
      <c r="J6" s="387"/>
    </row>
    <row r="7" spans="2:10" ht="46.5" customHeight="1" x14ac:dyDescent="0.2">
      <c r="B7" s="390"/>
      <c r="C7" s="390"/>
      <c r="D7" s="390"/>
      <c r="E7" s="21" t="s">
        <v>448</v>
      </c>
      <c r="F7" s="45" t="s">
        <v>449</v>
      </c>
      <c r="G7" s="40" t="s">
        <v>119</v>
      </c>
      <c r="H7" s="21" t="s">
        <v>384</v>
      </c>
      <c r="I7" s="45" t="s">
        <v>449</v>
      </c>
      <c r="J7" s="40" t="s">
        <v>119</v>
      </c>
    </row>
    <row r="8" spans="2:10" ht="16.5" customHeight="1" x14ac:dyDescent="0.25">
      <c r="B8" s="32" t="s">
        <v>104</v>
      </c>
      <c r="C8" s="32" t="s">
        <v>6</v>
      </c>
      <c r="D8" s="32" t="s">
        <v>86</v>
      </c>
      <c r="E8" s="32">
        <v>1</v>
      </c>
      <c r="F8" s="32">
        <v>2</v>
      </c>
      <c r="G8" s="32">
        <v>3</v>
      </c>
      <c r="H8" s="32">
        <v>4</v>
      </c>
      <c r="I8" s="32">
        <v>5</v>
      </c>
      <c r="J8" s="32">
        <v>6</v>
      </c>
    </row>
    <row r="9" spans="2:10" ht="24" customHeight="1" x14ac:dyDescent="0.2">
      <c r="B9" s="37" t="s">
        <v>160</v>
      </c>
      <c r="C9" s="19" t="s">
        <v>321</v>
      </c>
      <c r="D9" s="15" t="s">
        <v>33</v>
      </c>
      <c r="E9" s="57">
        <f t="shared" ref="E9:J9" si="0">SUM(E10:E16)</f>
        <v>0</v>
      </c>
      <c r="F9" s="184"/>
      <c r="G9" s="57">
        <f t="shared" si="0"/>
        <v>0</v>
      </c>
      <c r="H9" s="57">
        <f t="shared" si="0"/>
        <v>0</v>
      </c>
      <c r="I9" s="184"/>
      <c r="J9" s="57">
        <f t="shared" si="0"/>
        <v>0</v>
      </c>
    </row>
    <row r="10" spans="2:10" ht="24" customHeight="1" x14ac:dyDescent="0.2">
      <c r="B10" s="42" t="s">
        <v>401</v>
      </c>
      <c r="C10" s="43" t="s">
        <v>378</v>
      </c>
      <c r="D10" s="41"/>
      <c r="E10" s="55"/>
      <c r="F10" s="55"/>
      <c r="G10" s="55"/>
      <c r="H10" s="55"/>
      <c r="I10" s="55"/>
      <c r="J10" s="55"/>
    </row>
    <row r="11" spans="2:10" ht="22.5" customHeight="1" x14ac:dyDescent="0.2">
      <c r="B11" s="42" t="s">
        <v>402</v>
      </c>
      <c r="C11" s="43" t="s">
        <v>377</v>
      </c>
      <c r="D11" s="41"/>
      <c r="E11" s="55"/>
      <c r="F11" s="55"/>
      <c r="G11" s="55"/>
      <c r="H11" s="55"/>
      <c r="I11" s="55"/>
      <c r="J11" s="55"/>
    </row>
    <row r="12" spans="2:10" ht="22.5" customHeight="1" x14ac:dyDescent="0.2">
      <c r="B12" s="42" t="s">
        <v>403</v>
      </c>
      <c r="C12" s="43" t="s">
        <v>379</v>
      </c>
      <c r="D12" s="41"/>
      <c r="E12" s="55"/>
      <c r="F12" s="55"/>
      <c r="G12" s="55"/>
      <c r="H12" s="55"/>
      <c r="I12" s="55"/>
      <c r="J12" s="55"/>
    </row>
    <row r="13" spans="2:10" ht="21.75" customHeight="1" x14ac:dyDescent="0.2">
      <c r="B13" s="42" t="s">
        <v>404</v>
      </c>
      <c r="C13" s="43" t="s">
        <v>380</v>
      </c>
      <c r="D13" s="41"/>
      <c r="E13" s="55"/>
      <c r="F13" s="55"/>
      <c r="G13" s="55"/>
      <c r="H13" s="55"/>
      <c r="I13" s="55"/>
      <c r="J13" s="55"/>
    </row>
    <row r="14" spans="2:10" ht="27.75" customHeight="1" x14ac:dyDescent="0.2">
      <c r="B14" s="42" t="s">
        <v>405</v>
      </c>
      <c r="C14" s="43" t="s">
        <v>381</v>
      </c>
      <c r="D14" s="41"/>
      <c r="E14" s="55"/>
      <c r="F14" s="55"/>
      <c r="G14" s="55"/>
      <c r="H14" s="55"/>
      <c r="I14" s="55"/>
      <c r="J14" s="55"/>
    </row>
    <row r="15" spans="2:10" ht="27" customHeight="1" x14ac:dyDescent="0.2">
      <c r="B15" s="42" t="s">
        <v>406</v>
      </c>
      <c r="C15" s="43" t="s">
        <v>382</v>
      </c>
      <c r="D15" s="41"/>
      <c r="E15" s="55"/>
      <c r="F15" s="55"/>
      <c r="G15" s="55"/>
      <c r="H15" s="55"/>
      <c r="I15" s="55"/>
      <c r="J15" s="55"/>
    </row>
    <row r="16" spans="2:10" ht="27" customHeight="1" x14ac:dyDescent="0.2">
      <c r="B16" s="42" t="s">
        <v>407</v>
      </c>
      <c r="C16" s="43" t="s">
        <v>383</v>
      </c>
      <c r="D16" s="41"/>
      <c r="E16" s="55"/>
      <c r="F16" s="55"/>
      <c r="G16" s="55"/>
      <c r="H16" s="55"/>
      <c r="I16" s="55"/>
      <c r="J16" s="55"/>
    </row>
    <row r="17" spans="2:10" s="58" customFormat="1" ht="20.25" customHeight="1" x14ac:dyDescent="0.2">
      <c r="B17" s="38" t="s">
        <v>105</v>
      </c>
      <c r="C17" s="179" t="s">
        <v>105</v>
      </c>
      <c r="D17" s="41"/>
      <c r="E17" s="55"/>
      <c r="F17" s="55"/>
      <c r="G17" s="55"/>
      <c r="H17" s="55"/>
      <c r="I17" s="55"/>
      <c r="J17" s="55"/>
    </row>
    <row r="18" spans="2:10" ht="39.75" customHeight="1" x14ac:dyDescent="0.2">
      <c r="B18" s="37" t="s">
        <v>394</v>
      </c>
      <c r="C18" s="44" t="s">
        <v>396</v>
      </c>
      <c r="D18" s="15" t="s">
        <v>37</v>
      </c>
      <c r="E18" s="55"/>
      <c r="F18" s="55"/>
      <c r="G18" s="55"/>
      <c r="H18" s="55"/>
      <c r="I18" s="55"/>
      <c r="J18" s="55"/>
    </row>
    <row r="22" spans="2:10" x14ac:dyDescent="0.2">
      <c r="D22" s="230"/>
      <c r="E22" s="230"/>
    </row>
    <row r="23" spans="2:10" ht="12" customHeight="1" x14ac:dyDescent="0.35">
      <c r="C23" s="232" t="s">
        <v>569</v>
      </c>
      <c r="D23" s="232"/>
      <c r="E23" s="232"/>
      <c r="F23" s="237"/>
      <c r="G23" s="237"/>
      <c r="H23" s="295"/>
      <c r="I23" s="295"/>
    </row>
    <row r="24" spans="2:10" ht="23.25" x14ac:dyDescent="0.35">
      <c r="C24" s="116"/>
      <c r="D24" s="116"/>
      <c r="E24" s="116"/>
      <c r="F24" s="237"/>
      <c r="G24" s="238"/>
      <c r="H24" s="376" t="s">
        <v>12</v>
      </c>
      <c r="I24" s="376"/>
    </row>
    <row r="25" spans="2:10" ht="23.25" x14ac:dyDescent="0.35">
      <c r="C25" s="239"/>
      <c r="D25" s="239"/>
      <c r="E25" s="239"/>
      <c r="F25" s="237"/>
      <c r="G25" s="238"/>
      <c r="H25" s="295"/>
      <c r="I25" s="295"/>
    </row>
    <row r="26" spans="2:10" ht="23.25" x14ac:dyDescent="0.35">
      <c r="C26" s="239"/>
      <c r="D26" s="239"/>
      <c r="E26" s="239"/>
      <c r="F26" s="237"/>
      <c r="G26" s="240"/>
      <c r="H26" s="376" t="s">
        <v>563</v>
      </c>
      <c r="I26" s="376"/>
    </row>
    <row r="27" spans="2:10" ht="18.75" x14ac:dyDescent="0.3">
      <c r="C27" s="239"/>
      <c r="D27" s="239"/>
      <c r="E27" s="239"/>
      <c r="F27" s="239"/>
      <c r="G27" s="240"/>
      <c r="H27" s="295"/>
      <c r="I27" s="295"/>
    </row>
    <row r="28" spans="2:10" ht="18.75" x14ac:dyDescent="0.3">
      <c r="C28" s="239"/>
      <c r="D28" s="239"/>
      <c r="E28" s="239"/>
      <c r="F28" s="239"/>
      <c r="G28" s="240"/>
      <c r="H28" s="376" t="s">
        <v>564</v>
      </c>
      <c r="I28" s="376"/>
    </row>
    <row r="30" spans="2:10" ht="16.5" x14ac:dyDescent="0.25">
      <c r="C30" s="3"/>
      <c r="D30" s="4"/>
      <c r="E30" s="4"/>
      <c r="F30" s="4"/>
      <c r="G30" s="4"/>
      <c r="H30" s="4"/>
      <c r="I30" s="4"/>
      <c r="J30" s="4"/>
    </row>
    <row r="31" spans="2:10" ht="16.5" x14ac:dyDescent="0.25">
      <c r="C31" s="3"/>
      <c r="D31" s="4"/>
      <c r="E31" s="4"/>
      <c r="F31" s="4"/>
      <c r="G31" s="4"/>
      <c r="H31" s="4"/>
      <c r="I31" s="4"/>
      <c r="J31" s="4"/>
    </row>
    <row r="32" spans="2:10" ht="16.5" x14ac:dyDescent="0.25">
      <c r="C32" s="3"/>
      <c r="D32" s="4"/>
      <c r="E32" s="4"/>
      <c r="F32" s="4"/>
      <c r="G32" s="4"/>
      <c r="H32" s="4"/>
      <c r="I32" s="4"/>
      <c r="J32" s="4"/>
    </row>
    <row r="33" spans="3:10" ht="16.5" x14ac:dyDescent="0.25">
      <c r="C33" s="3"/>
      <c r="D33" s="4"/>
      <c r="E33" s="4"/>
      <c r="F33" s="4"/>
      <c r="G33" s="4"/>
      <c r="H33" s="4"/>
      <c r="I33" s="4"/>
      <c r="J33" s="4"/>
    </row>
    <row r="34" spans="3:10" ht="16.5" x14ac:dyDescent="0.25">
      <c r="C34" s="3"/>
      <c r="D34" s="4"/>
      <c r="E34" s="4"/>
      <c r="F34" s="4"/>
      <c r="G34" s="4"/>
      <c r="H34" s="4"/>
      <c r="I34" s="4"/>
      <c r="J34" s="4"/>
    </row>
    <row r="35" spans="3:10" ht="16.5" x14ac:dyDescent="0.25">
      <c r="C35" s="3"/>
      <c r="D35" s="4"/>
      <c r="E35" s="4"/>
      <c r="F35" s="4"/>
      <c r="G35" s="4"/>
      <c r="H35" s="4"/>
      <c r="I35" s="4"/>
      <c r="J35" s="4"/>
    </row>
    <row r="36" spans="3:10" ht="16.5" x14ac:dyDescent="0.25">
      <c r="C36" s="3"/>
      <c r="D36" s="4"/>
      <c r="E36" s="4"/>
      <c r="F36" s="4"/>
      <c r="G36" s="4"/>
      <c r="H36" s="4"/>
      <c r="I36" s="4"/>
      <c r="J36" s="4"/>
    </row>
    <row r="37" spans="3:10" ht="16.5" x14ac:dyDescent="0.25">
      <c r="C37" s="3"/>
      <c r="D37" s="4"/>
      <c r="E37" s="4"/>
      <c r="F37" s="4"/>
      <c r="G37" s="4"/>
      <c r="H37" s="4"/>
      <c r="I37" s="4"/>
      <c r="J37" s="4"/>
    </row>
    <row r="38" spans="3:10" ht="16.5" x14ac:dyDescent="0.25">
      <c r="C38" s="3"/>
      <c r="D38" s="4"/>
      <c r="E38" s="4"/>
      <c r="F38" s="4"/>
      <c r="G38" s="4"/>
      <c r="H38" s="4"/>
      <c r="I38" s="4"/>
      <c r="J38" s="4"/>
    </row>
    <row r="39" spans="3:10" ht="16.5" x14ac:dyDescent="0.25">
      <c r="C39" s="3"/>
      <c r="D39" s="4"/>
      <c r="E39" s="4"/>
      <c r="F39" s="4"/>
      <c r="G39" s="4"/>
      <c r="H39" s="4"/>
      <c r="I39" s="4"/>
      <c r="J39" s="4"/>
    </row>
    <row r="40" spans="3:10" ht="16.5" x14ac:dyDescent="0.25">
      <c r="C40" s="3"/>
      <c r="D40" s="4"/>
      <c r="E40" s="4"/>
      <c r="F40" s="4"/>
      <c r="G40" s="4"/>
      <c r="H40" s="4"/>
      <c r="I40" s="4"/>
      <c r="J40" s="4"/>
    </row>
    <row r="41" spans="3:10" ht="16.5" x14ac:dyDescent="0.25">
      <c r="C41" s="3"/>
      <c r="D41" s="4"/>
      <c r="E41" s="4"/>
      <c r="F41" s="4"/>
      <c r="G41" s="4"/>
      <c r="H41" s="4"/>
      <c r="I41" s="4"/>
      <c r="J41" s="4"/>
    </row>
    <row r="42" spans="3:10" ht="16.5" x14ac:dyDescent="0.25">
      <c r="C42" s="3"/>
      <c r="D42" s="4"/>
      <c r="E42" s="4"/>
      <c r="F42" s="4"/>
      <c r="G42" s="4"/>
      <c r="H42" s="4"/>
      <c r="I42" s="4"/>
      <c r="J42" s="4"/>
    </row>
    <row r="43" spans="3:10" ht="16.5" x14ac:dyDescent="0.25">
      <c r="C43" s="3"/>
      <c r="D43" s="4"/>
      <c r="E43" s="4"/>
      <c r="F43" s="4"/>
      <c r="G43" s="4"/>
      <c r="H43" s="4"/>
      <c r="I43" s="4"/>
      <c r="J43" s="4"/>
    </row>
    <row r="44" spans="3:10" ht="16.5" x14ac:dyDescent="0.25">
      <c r="C44" s="3"/>
      <c r="D44" s="4"/>
      <c r="E44" s="4"/>
      <c r="F44" s="4"/>
      <c r="G44" s="4"/>
      <c r="H44" s="4"/>
      <c r="I44" s="4"/>
      <c r="J44" s="4"/>
    </row>
    <row r="45" spans="3:10" ht="16.5" x14ac:dyDescent="0.25">
      <c r="C45" s="3"/>
      <c r="D45" s="4"/>
      <c r="E45" s="4"/>
      <c r="F45" s="4"/>
      <c r="G45" s="4"/>
      <c r="H45" s="4"/>
      <c r="I45" s="4"/>
      <c r="J45" s="4"/>
    </row>
    <row r="46" spans="3:10" ht="16.5" x14ac:dyDescent="0.25">
      <c r="C46" s="3"/>
      <c r="D46" s="4"/>
      <c r="E46" s="4"/>
      <c r="F46" s="4"/>
      <c r="G46" s="4"/>
      <c r="H46" s="4"/>
      <c r="I46" s="4"/>
      <c r="J46" s="4"/>
    </row>
    <row r="47" spans="3:10" ht="16.5" x14ac:dyDescent="0.25">
      <c r="C47" s="3"/>
      <c r="D47" s="4"/>
      <c r="E47" s="4"/>
      <c r="F47" s="4"/>
      <c r="G47" s="4"/>
      <c r="H47" s="4"/>
      <c r="I47" s="4"/>
      <c r="J47" s="4"/>
    </row>
    <row r="48" spans="3:10" ht="16.5" x14ac:dyDescent="0.25">
      <c r="C48" s="3"/>
      <c r="D48" s="4"/>
      <c r="E48" s="4"/>
      <c r="F48" s="4"/>
      <c r="G48" s="4"/>
      <c r="H48" s="4"/>
      <c r="I48" s="4"/>
      <c r="J48" s="4"/>
    </row>
    <row r="49" spans="3:10" ht="16.5" x14ac:dyDescent="0.25">
      <c r="C49" s="3"/>
      <c r="D49" s="4"/>
      <c r="E49" s="4"/>
      <c r="F49" s="4"/>
      <c r="G49" s="4"/>
      <c r="H49" s="4"/>
      <c r="I49" s="4"/>
      <c r="J49" s="4"/>
    </row>
    <row r="50" spans="3:10" ht="16.5" x14ac:dyDescent="0.25">
      <c r="C50" s="3"/>
      <c r="D50" s="4"/>
      <c r="E50" s="4"/>
      <c r="F50" s="4"/>
      <c r="G50" s="4"/>
      <c r="H50" s="4"/>
      <c r="I50" s="4"/>
      <c r="J50" s="4"/>
    </row>
    <row r="51" spans="3:10" ht="16.5" x14ac:dyDescent="0.25">
      <c r="C51" s="3"/>
      <c r="D51" s="4"/>
      <c r="E51" s="4"/>
      <c r="F51" s="4"/>
      <c r="G51" s="4"/>
      <c r="H51" s="4"/>
      <c r="I51" s="4"/>
      <c r="J51" s="4"/>
    </row>
    <row r="52" spans="3:10" ht="16.5" x14ac:dyDescent="0.25">
      <c r="C52" s="3"/>
      <c r="D52" s="4"/>
      <c r="E52" s="4"/>
      <c r="F52" s="4"/>
      <c r="G52" s="4"/>
      <c r="H52" s="4"/>
      <c r="I52" s="4"/>
      <c r="J52" s="4"/>
    </row>
    <row r="53" spans="3:10" ht="16.5" x14ac:dyDescent="0.25">
      <c r="C53" s="3"/>
      <c r="D53" s="4"/>
      <c r="E53" s="4"/>
      <c r="F53" s="4"/>
      <c r="G53" s="4"/>
      <c r="H53" s="4"/>
      <c r="I53" s="4"/>
      <c r="J53" s="4"/>
    </row>
    <row r="54" spans="3:10" ht="16.5" x14ac:dyDescent="0.25">
      <c r="C54" s="3"/>
      <c r="D54" s="4"/>
      <c r="E54" s="4"/>
      <c r="F54" s="4"/>
      <c r="G54" s="4"/>
      <c r="H54" s="4"/>
      <c r="I54" s="4"/>
      <c r="J54" s="4"/>
    </row>
    <row r="55" spans="3:10" ht="16.5" x14ac:dyDescent="0.25">
      <c r="C55" s="3"/>
      <c r="D55" s="4"/>
      <c r="E55" s="4"/>
      <c r="F55" s="4"/>
      <c r="G55" s="4"/>
      <c r="H55" s="4"/>
      <c r="I55" s="4"/>
      <c r="J55" s="4"/>
    </row>
    <row r="56" spans="3:10" ht="16.5" x14ac:dyDescent="0.25">
      <c r="C56" s="3"/>
    </row>
    <row r="57" spans="3:10" ht="16.5" x14ac:dyDescent="0.25">
      <c r="C57" s="3"/>
    </row>
    <row r="58" spans="3:10" ht="16.5" x14ac:dyDescent="0.25">
      <c r="C58" s="3"/>
    </row>
    <row r="59" spans="3:10" ht="16.5" x14ac:dyDescent="0.25">
      <c r="C59" s="3"/>
    </row>
    <row r="60" spans="3:10" ht="16.5" x14ac:dyDescent="0.25">
      <c r="C60" s="3"/>
    </row>
    <row r="61" spans="3:10" ht="16.5" x14ac:dyDescent="0.25">
      <c r="C61" s="3"/>
    </row>
    <row r="62" spans="3:10" ht="16.5" x14ac:dyDescent="0.25">
      <c r="C62" s="3"/>
    </row>
    <row r="63" spans="3:10" ht="16.5" x14ac:dyDescent="0.25">
      <c r="C63" s="3"/>
    </row>
    <row r="64" spans="3:10" ht="16.5" x14ac:dyDescent="0.25">
      <c r="C64" s="3"/>
    </row>
    <row r="65" spans="3:3" ht="16.5" x14ac:dyDescent="0.25">
      <c r="C65" s="3"/>
    </row>
    <row r="66" spans="3:3" ht="16.5" x14ac:dyDescent="0.25">
      <c r="C66" s="3"/>
    </row>
    <row r="67" spans="3:3" ht="16.5" x14ac:dyDescent="0.25">
      <c r="C67" s="3"/>
    </row>
    <row r="68" spans="3:3" ht="16.5" x14ac:dyDescent="0.25">
      <c r="C68" s="3"/>
    </row>
    <row r="69" spans="3:3" ht="16.5" x14ac:dyDescent="0.25">
      <c r="C69" s="3"/>
    </row>
    <row r="70" spans="3:3" ht="16.5" x14ac:dyDescent="0.25">
      <c r="C70" s="3"/>
    </row>
    <row r="71" spans="3:3" ht="16.5" x14ac:dyDescent="0.25">
      <c r="C71" s="3"/>
    </row>
    <row r="72" spans="3:3" ht="16.5" x14ac:dyDescent="0.25">
      <c r="C72" s="3"/>
    </row>
    <row r="73" spans="3:3" ht="16.5" x14ac:dyDescent="0.25">
      <c r="C73" s="3"/>
    </row>
    <row r="74" spans="3:3" ht="16.5" x14ac:dyDescent="0.25">
      <c r="C74" s="3"/>
    </row>
    <row r="75" spans="3:3" ht="16.5" x14ac:dyDescent="0.25">
      <c r="C75" s="3"/>
    </row>
    <row r="76" spans="3:3" ht="16.5" x14ac:dyDescent="0.25">
      <c r="C76" s="3"/>
    </row>
    <row r="77" spans="3:3" ht="16.5" x14ac:dyDescent="0.25">
      <c r="C77" s="3"/>
    </row>
    <row r="78" spans="3:3" ht="16.5" x14ac:dyDescent="0.25">
      <c r="C78" s="3"/>
    </row>
    <row r="79" spans="3:3" ht="16.5" x14ac:dyDescent="0.25">
      <c r="C79" s="3"/>
    </row>
    <row r="80" spans="3:3" ht="16.5" x14ac:dyDescent="0.25">
      <c r="C80" s="3"/>
    </row>
    <row r="81" spans="3:3" ht="16.5" x14ac:dyDescent="0.25">
      <c r="C81" s="3"/>
    </row>
    <row r="82" spans="3:3" ht="16.5" x14ac:dyDescent="0.25">
      <c r="C82" s="3"/>
    </row>
    <row r="83" spans="3:3" ht="16.5" x14ac:dyDescent="0.25">
      <c r="C83" s="3"/>
    </row>
    <row r="84" spans="3:3" ht="16.5" x14ac:dyDescent="0.25">
      <c r="C84" s="3"/>
    </row>
    <row r="85" spans="3:3" ht="16.5" x14ac:dyDescent="0.25">
      <c r="C85" s="3"/>
    </row>
    <row r="86" spans="3:3" ht="16.5" x14ac:dyDescent="0.25">
      <c r="C86" s="3"/>
    </row>
    <row r="87" spans="3:3" ht="16.5" x14ac:dyDescent="0.25">
      <c r="C87" s="3"/>
    </row>
  </sheetData>
  <sheetProtection insertRows="0"/>
  <mergeCells count="14">
    <mergeCell ref="H28:I28"/>
    <mergeCell ref="H23:I23"/>
    <mergeCell ref="H24:I24"/>
    <mergeCell ref="H25:I25"/>
    <mergeCell ref="H26:I26"/>
    <mergeCell ref="H27:I27"/>
    <mergeCell ref="E5:J5"/>
    <mergeCell ref="H6:J6"/>
    <mergeCell ref="E6:G6"/>
    <mergeCell ref="D5:D7"/>
    <mergeCell ref="I1:J1"/>
    <mergeCell ref="B3:J3"/>
    <mergeCell ref="C5:C7"/>
    <mergeCell ref="B5:B7"/>
  </mergeCells>
  <phoneticPr fontId="15" type="noConversion"/>
  <conditionalFormatting sqref="E9 G9:H9 J9">
    <cfRule type="cellIs" dxfId="4" priority="1" stopIfTrue="1" operator="equal">
      <formula>0</formula>
    </cfRule>
  </conditionalFormatting>
  <printOptions horizontalCentered="1"/>
  <pageMargins left="7.874015748031496E-2" right="0.11811023622047245" top="0.11811023622047245" bottom="7.874015748031496E-2" header="0.11811023622047245" footer="0.11811023622047245"/>
  <pageSetup paperSize="9" scale="80" orientation="landscape" r:id="rId1"/>
  <headerFooter alignWithMargins="0"/>
  <ignoredErrors>
    <ignoredError sqref="B9 B18" twoDigitTextYear="1"/>
    <ignoredError sqref="C9:D9" twoDigitTextYear="1" numberStoredAsText="1"/>
    <ignoredError sqref="C10:D18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L62"/>
  <sheetViews>
    <sheetView showGridLines="0" zoomScale="85" zoomScaleNormal="85" workbookViewId="0">
      <selection activeCell="M9" sqref="M9:O9"/>
    </sheetView>
  </sheetViews>
  <sheetFormatPr defaultRowHeight="18.75" x14ac:dyDescent="0.3"/>
  <cols>
    <col min="1" max="1" width="6" style="121" customWidth="1"/>
    <col min="2" max="2" width="9.85546875" style="121" customWidth="1"/>
    <col min="3" max="3" width="69.85546875" style="121" customWidth="1"/>
    <col min="4" max="4" width="12.140625" style="121" customWidth="1"/>
    <col min="5" max="8" width="32.42578125" style="121" customWidth="1"/>
    <col min="9" max="10" width="9.140625" style="121"/>
    <col min="11" max="11" width="0.5703125" style="121" customWidth="1"/>
    <col min="12" max="16384" width="9.140625" style="121"/>
  </cols>
  <sheetData>
    <row r="1" spans="2:12" s="118" customFormat="1" ht="32.25" customHeight="1" x14ac:dyDescent="0.35">
      <c r="C1" s="119"/>
      <c r="D1" s="119"/>
      <c r="E1" s="120"/>
      <c r="G1" s="244" t="s">
        <v>304</v>
      </c>
      <c r="H1" s="1"/>
    </row>
    <row r="2" spans="2:12" s="118" customFormat="1" ht="38.25" customHeight="1" x14ac:dyDescent="0.35">
      <c r="C2" s="119"/>
      <c r="D2" s="119"/>
      <c r="E2" s="120"/>
      <c r="G2" s="394" t="s">
        <v>417</v>
      </c>
      <c r="H2" s="394"/>
    </row>
    <row r="3" spans="2:12" s="118" customFormat="1" ht="29.25" customHeight="1" x14ac:dyDescent="0.3">
      <c r="B3" s="395" t="s">
        <v>21</v>
      </c>
      <c r="C3" s="395"/>
      <c r="D3" s="395"/>
      <c r="E3" s="395"/>
      <c r="F3" s="395"/>
      <c r="G3" s="395"/>
      <c r="H3" s="395"/>
    </row>
    <row r="4" spans="2:12" ht="14.25" customHeight="1" x14ac:dyDescent="0.3">
      <c r="C4" s="122"/>
      <c r="D4" s="122"/>
      <c r="E4" s="123"/>
      <c r="F4" s="123"/>
      <c r="G4" s="123"/>
    </row>
    <row r="5" spans="2:12" ht="31.5" customHeight="1" x14ac:dyDescent="0.3">
      <c r="B5" s="396" t="s">
        <v>87</v>
      </c>
      <c r="C5" s="398" t="s">
        <v>23</v>
      </c>
      <c r="D5" s="398" t="s">
        <v>4</v>
      </c>
      <c r="E5" s="393" t="s">
        <v>84</v>
      </c>
      <c r="F5" s="393"/>
      <c r="G5" s="393"/>
      <c r="H5" s="393"/>
    </row>
    <row r="6" spans="2:12" ht="111.75" customHeight="1" x14ac:dyDescent="0.3">
      <c r="B6" s="397"/>
      <c r="C6" s="398"/>
      <c r="D6" s="398"/>
      <c r="E6" s="195" t="s">
        <v>182</v>
      </c>
      <c r="F6" s="195" t="s">
        <v>638</v>
      </c>
      <c r="G6" s="227" t="s">
        <v>302</v>
      </c>
      <c r="H6" s="457" t="s">
        <v>639</v>
      </c>
      <c r="I6" s="124"/>
      <c r="J6" s="124"/>
      <c r="K6" s="124"/>
      <c r="L6" s="124"/>
    </row>
    <row r="7" spans="2:12" x14ac:dyDescent="0.3">
      <c r="B7" s="196" t="s">
        <v>8</v>
      </c>
      <c r="C7" s="197" t="s">
        <v>6</v>
      </c>
      <c r="D7" s="197" t="s">
        <v>86</v>
      </c>
      <c r="E7" s="197">
        <v>1</v>
      </c>
      <c r="F7" s="197">
        <v>2</v>
      </c>
      <c r="G7" s="197">
        <v>3</v>
      </c>
      <c r="H7" s="243"/>
    </row>
    <row r="8" spans="2:12" s="125" customFormat="1" ht="22.5" customHeight="1" x14ac:dyDescent="0.2">
      <c r="B8" s="194">
        <v>1</v>
      </c>
      <c r="C8" s="190" t="s">
        <v>325</v>
      </c>
      <c r="D8" s="191" t="s">
        <v>24</v>
      </c>
      <c r="E8" s="126">
        <f>SUM(E9,E10,E11,E12,E19)</f>
        <v>0</v>
      </c>
      <c r="F8" s="126">
        <f>SUM(F9,F10,F11,F12,F19)</f>
        <v>0</v>
      </c>
      <c r="G8" s="126">
        <f>SUM(G9,G10,G11,G12,G19)</f>
        <v>0</v>
      </c>
      <c r="H8" s="126">
        <f>SUM(H9,H10,H11,H12,H19)</f>
        <v>0</v>
      </c>
    </row>
    <row r="9" spans="2:12" s="125" customFormat="1" ht="21" customHeight="1" x14ac:dyDescent="0.2">
      <c r="B9" s="189" t="s">
        <v>88</v>
      </c>
      <c r="C9" s="188" t="s">
        <v>49</v>
      </c>
      <c r="D9" s="189" t="s">
        <v>25</v>
      </c>
      <c r="E9" s="185"/>
      <c r="F9" s="185"/>
      <c r="G9" s="185"/>
      <c r="H9" s="185"/>
    </row>
    <row r="10" spans="2:12" s="125" customFormat="1" ht="21" customHeight="1" x14ac:dyDescent="0.2">
      <c r="B10" s="189" t="s">
        <v>94</v>
      </c>
      <c r="C10" s="188" t="s">
        <v>51</v>
      </c>
      <c r="D10" s="189" t="s">
        <v>26</v>
      </c>
      <c r="E10" s="185"/>
      <c r="F10" s="185"/>
      <c r="G10" s="185"/>
      <c r="H10" s="185"/>
    </row>
    <row r="11" spans="2:12" s="125" customFormat="1" ht="21" customHeight="1" x14ac:dyDescent="0.2">
      <c r="B11" s="189" t="s">
        <v>95</v>
      </c>
      <c r="C11" s="188" t="s">
        <v>27</v>
      </c>
      <c r="D11" s="189" t="s">
        <v>28</v>
      </c>
      <c r="E11" s="185"/>
      <c r="F11" s="185"/>
      <c r="G11" s="185"/>
      <c r="H11" s="185"/>
    </row>
    <row r="12" spans="2:12" s="125" customFormat="1" ht="22.5" customHeight="1" x14ac:dyDescent="0.2">
      <c r="B12" s="189" t="s">
        <v>96</v>
      </c>
      <c r="C12" s="192" t="s">
        <v>29</v>
      </c>
      <c r="D12" s="189" t="s">
        <v>30</v>
      </c>
      <c r="E12" s="126">
        <f>SUM(E13:E18)</f>
        <v>0</v>
      </c>
      <c r="F12" s="126">
        <f>SUM(F13:F18)</f>
        <v>0</v>
      </c>
      <c r="G12" s="126">
        <f>SUM(G13:G18)</f>
        <v>0</v>
      </c>
      <c r="H12" s="126">
        <f>SUM(H13:H18)</f>
        <v>0</v>
      </c>
    </row>
    <row r="13" spans="2:12" s="125" customFormat="1" ht="21" customHeight="1" x14ac:dyDescent="0.2">
      <c r="B13" s="189" t="s">
        <v>135</v>
      </c>
      <c r="C13" s="193" t="s">
        <v>175</v>
      </c>
      <c r="D13" s="189" t="s">
        <v>31</v>
      </c>
      <c r="E13" s="185"/>
      <c r="F13" s="185"/>
      <c r="G13" s="185"/>
      <c r="H13" s="185"/>
    </row>
    <row r="14" spans="2:12" s="125" customFormat="1" ht="18" customHeight="1" x14ac:dyDescent="0.2">
      <c r="B14" s="189" t="s">
        <v>136</v>
      </c>
      <c r="C14" s="193" t="s">
        <v>32</v>
      </c>
      <c r="D14" s="189" t="s">
        <v>33</v>
      </c>
      <c r="E14" s="185"/>
      <c r="F14" s="185"/>
      <c r="G14" s="185"/>
      <c r="H14" s="185"/>
    </row>
    <row r="15" spans="2:12" s="125" customFormat="1" ht="21" customHeight="1" x14ac:dyDescent="0.2">
      <c r="B15" s="189" t="s">
        <v>137</v>
      </c>
      <c r="C15" s="193" t="s">
        <v>34</v>
      </c>
      <c r="D15" s="189" t="s">
        <v>35</v>
      </c>
      <c r="E15" s="185"/>
      <c r="F15" s="185"/>
      <c r="G15" s="185"/>
      <c r="H15" s="185"/>
    </row>
    <row r="16" spans="2:12" s="125" customFormat="1" ht="21" customHeight="1" x14ac:dyDescent="0.2">
      <c r="B16" s="189" t="s">
        <v>138</v>
      </c>
      <c r="C16" s="193" t="s">
        <v>36</v>
      </c>
      <c r="D16" s="189" t="s">
        <v>37</v>
      </c>
      <c r="E16" s="185"/>
      <c r="F16" s="185"/>
      <c r="G16" s="185"/>
      <c r="H16" s="185"/>
    </row>
    <row r="17" spans="2:8" s="125" customFormat="1" ht="18.75" customHeight="1" x14ac:dyDescent="0.2">
      <c r="B17" s="189" t="s">
        <v>139</v>
      </c>
      <c r="C17" s="193" t="s">
        <v>38</v>
      </c>
      <c r="D17" s="189" t="s">
        <v>39</v>
      </c>
      <c r="E17" s="185"/>
      <c r="F17" s="185"/>
      <c r="G17" s="185"/>
      <c r="H17" s="185"/>
    </row>
    <row r="18" spans="2:8" s="125" customFormat="1" ht="21" customHeight="1" x14ac:dyDescent="0.2">
      <c r="B18" s="189" t="s">
        <v>140</v>
      </c>
      <c r="C18" s="193" t="s">
        <v>83</v>
      </c>
      <c r="D18" s="189" t="s">
        <v>40</v>
      </c>
      <c r="E18" s="185"/>
      <c r="F18" s="185"/>
      <c r="G18" s="185"/>
      <c r="H18" s="185"/>
    </row>
    <row r="19" spans="2:8" s="125" customFormat="1" ht="20.25" customHeight="1" x14ac:dyDescent="0.2">
      <c r="B19" s="189" t="s">
        <v>97</v>
      </c>
      <c r="C19" s="188" t="s">
        <v>41</v>
      </c>
      <c r="D19" s="189" t="s">
        <v>42</v>
      </c>
      <c r="E19" s="126">
        <f>SUM(E20:E24)</f>
        <v>0</v>
      </c>
      <c r="F19" s="126">
        <f>SUM(F20:F24)</f>
        <v>0</v>
      </c>
      <c r="G19" s="126">
        <f>SUM(G20:G24)</f>
        <v>0</v>
      </c>
      <c r="H19" s="126">
        <f>SUM(H20:H24)</f>
        <v>0</v>
      </c>
    </row>
    <row r="20" spans="2:8" s="125" customFormat="1" ht="26.1" customHeight="1" x14ac:dyDescent="0.2">
      <c r="B20" s="189" t="s">
        <v>109</v>
      </c>
      <c r="C20" s="193" t="s">
        <v>77</v>
      </c>
      <c r="D20" s="189" t="s">
        <v>43</v>
      </c>
      <c r="E20" s="185"/>
      <c r="F20" s="185"/>
      <c r="G20" s="185"/>
      <c r="H20" s="185"/>
    </row>
    <row r="21" spans="2:8" s="125" customFormat="1" ht="20.25" customHeight="1" x14ac:dyDescent="0.2">
      <c r="B21" s="189" t="s">
        <v>110</v>
      </c>
      <c r="C21" s="193" t="s">
        <v>177</v>
      </c>
      <c r="D21" s="189" t="s">
        <v>44</v>
      </c>
      <c r="E21" s="185"/>
      <c r="F21" s="185"/>
      <c r="G21" s="185"/>
      <c r="H21" s="185"/>
    </row>
    <row r="22" spans="2:8" s="125" customFormat="1" ht="21" customHeight="1" x14ac:dyDescent="0.2">
      <c r="B22" s="189" t="s">
        <v>111</v>
      </c>
      <c r="C22" s="193" t="s">
        <v>178</v>
      </c>
      <c r="D22" s="189" t="s">
        <v>45</v>
      </c>
      <c r="E22" s="185"/>
      <c r="F22" s="185"/>
      <c r="G22" s="185"/>
      <c r="H22" s="185"/>
    </row>
    <row r="23" spans="2:8" s="125" customFormat="1" ht="21" customHeight="1" x14ac:dyDescent="0.2">
      <c r="B23" s="189" t="s">
        <v>112</v>
      </c>
      <c r="C23" s="193" t="s">
        <v>81</v>
      </c>
      <c r="D23" s="189" t="s">
        <v>46</v>
      </c>
      <c r="E23" s="185"/>
      <c r="F23" s="185"/>
      <c r="G23" s="185"/>
      <c r="H23" s="185"/>
    </row>
    <row r="24" spans="2:8" s="125" customFormat="1" ht="21" customHeight="1" x14ac:dyDescent="0.2">
      <c r="B24" s="189" t="s">
        <v>143</v>
      </c>
      <c r="C24" s="193" t="s">
        <v>83</v>
      </c>
      <c r="D24" s="189" t="s">
        <v>47</v>
      </c>
      <c r="E24" s="185"/>
      <c r="F24" s="185"/>
      <c r="G24" s="185"/>
      <c r="H24" s="185"/>
    </row>
    <row r="25" spans="2:8" s="127" customFormat="1" ht="26.1" customHeight="1" x14ac:dyDescent="0.2">
      <c r="B25" s="194">
        <v>2</v>
      </c>
      <c r="C25" s="190" t="s">
        <v>326</v>
      </c>
      <c r="D25" s="191" t="s">
        <v>48</v>
      </c>
      <c r="E25" s="126">
        <f>SUM(E26,E27,E28,E29,E35)</f>
        <v>0</v>
      </c>
      <c r="F25" s="126">
        <f>SUM(F26,F27,F28,F29,F35)</f>
        <v>0</v>
      </c>
      <c r="G25" s="126">
        <f>SUM(G26,G27,G28,G29,G35)</f>
        <v>0</v>
      </c>
      <c r="H25" s="126">
        <f>SUM(H26,H27,H28,H29,H35)</f>
        <v>0</v>
      </c>
    </row>
    <row r="26" spans="2:8" s="127" customFormat="1" ht="20.25" customHeight="1" x14ac:dyDescent="0.2">
      <c r="B26" s="189" t="s">
        <v>89</v>
      </c>
      <c r="C26" s="188" t="s">
        <v>49</v>
      </c>
      <c r="D26" s="189" t="s">
        <v>50</v>
      </c>
      <c r="E26" s="185"/>
      <c r="F26" s="185"/>
      <c r="G26" s="185"/>
      <c r="H26" s="185"/>
    </row>
    <row r="27" spans="2:8" s="127" customFormat="1" ht="22.5" customHeight="1" x14ac:dyDescent="0.2">
      <c r="B27" s="189" t="s">
        <v>90</v>
      </c>
      <c r="C27" s="188" t="s">
        <v>51</v>
      </c>
      <c r="D27" s="189" t="s">
        <v>52</v>
      </c>
      <c r="E27" s="185"/>
      <c r="F27" s="185"/>
      <c r="G27" s="185"/>
      <c r="H27" s="185"/>
    </row>
    <row r="28" spans="2:8" s="127" customFormat="1" ht="25.5" customHeight="1" x14ac:dyDescent="0.2">
      <c r="B28" s="189" t="s">
        <v>91</v>
      </c>
      <c r="C28" s="188" t="s">
        <v>27</v>
      </c>
      <c r="D28" s="189" t="s">
        <v>53</v>
      </c>
      <c r="E28" s="185"/>
      <c r="F28" s="185"/>
      <c r="G28" s="185"/>
      <c r="H28" s="185"/>
    </row>
    <row r="29" spans="2:8" s="127" customFormat="1" ht="25.5" customHeight="1" x14ac:dyDescent="0.2">
      <c r="B29" s="189" t="s">
        <v>92</v>
      </c>
      <c r="C29" s="192" t="s">
        <v>29</v>
      </c>
      <c r="D29" s="189" t="s">
        <v>54</v>
      </c>
      <c r="E29" s="126">
        <f>SUM(E30:E34)</f>
        <v>0</v>
      </c>
      <c r="F29" s="126">
        <f>SUM(F30:F34)</f>
        <v>0</v>
      </c>
      <c r="G29" s="126">
        <f>SUM(G30:G34)</f>
        <v>0</v>
      </c>
      <c r="H29" s="126">
        <f>SUM(H30:H34)</f>
        <v>0</v>
      </c>
    </row>
    <row r="30" spans="2:8" s="127" customFormat="1" ht="21" customHeight="1" x14ac:dyDescent="0.2">
      <c r="B30" s="189" t="s">
        <v>144</v>
      </c>
      <c r="C30" s="193" t="s">
        <v>175</v>
      </c>
      <c r="D30" s="189" t="s">
        <v>55</v>
      </c>
      <c r="E30" s="185"/>
      <c r="F30" s="185"/>
      <c r="G30" s="185"/>
      <c r="H30" s="185"/>
    </row>
    <row r="31" spans="2:8" s="127" customFormat="1" ht="21" customHeight="1" x14ac:dyDescent="0.2">
      <c r="B31" s="189" t="s">
        <v>145</v>
      </c>
      <c r="C31" s="193" t="s">
        <v>32</v>
      </c>
      <c r="D31" s="189" t="s">
        <v>56</v>
      </c>
      <c r="E31" s="185"/>
      <c r="F31" s="185"/>
      <c r="G31" s="185"/>
      <c r="H31" s="185"/>
    </row>
    <row r="32" spans="2:8" s="127" customFormat="1" ht="20.25" customHeight="1" x14ac:dyDescent="0.2">
      <c r="B32" s="189" t="s">
        <v>146</v>
      </c>
      <c r="C32" s="193" t="s">
        <v>36</v>
      </c>
      <c r="D32" s="189" t="s">
        <v>57</v>
      </c>
      <c r="E32" s="185"/>
      <c r="F32" s="185"/>
      <c r="G32" s="185"/>
      <c r="H32" s="185"/>
    </row>
    <row r="33" spans="2:8" s="127" customFormat="1" ht="21" customHeight="1" x14ac:dyDescent="0.2">
      <c r="B33" s="189" t="s">
        <v>147</v>
      </c>
      <c r="C33" s="193" t="s">
        <v>38</v>
      </c>
      <c r="D33" s="189" t="s">
        <v>58</v>
      </c>
      <c r="E33" s="185"/>
      <c r="F33" s="185"/>
      <c r="G33" s="185"/>
      <c r="H33" s="185"/>
    </row>
    <row r="34" spans="2:8" s="127" customFormat="1" ht="18.75" customHeight="1" x14ac:dyDescent="0.2">
      <c r="B34" s="189" t="s">
        <v>148</v>
      </c>
      <c r="C34" s="193" t="s">
        <v>83</v>
      </c>
      <c r="D34" s="189" t="s">
        <v>59</v>
      </c>
      <c r="E34" s="185"/>
      <c r="F34" s="185"/>
      <c r="G34" s="185"/>
      <c r="H34" s="185"/>
    </row>
    <row r="35" spans="2:8" s="127" customFormat="1" ht="25.5" customHeight="1" x14ac:dyDescent="0.2">
      <c r="B35" s="189" t="s">
        <v>93</v>
      </c>
      <c r="C35" s="188" t="s">
        <v>41</v>
      </c>
      <c r="D35" s="189" t="s">
        <v>60</v>
      </c>
      <c r="E35" s="186">
        <f>SUM(E36:E37)</f>
        <v>0</v>
      </c>
      <c r="F35" s="186">
        <f>SUM(F36:F37)</f>
        <v>0</v>
      </c>
      <c r="G35" s="186">
        <f>SUM(G36:G37)</f>
        <v>0</v>
      </c>
      <c r="H35" s="186">
        <f>SUM(H36:H37)</f>
        <v>0</v>
      </c>
    </row>
    <row r="36" spans="2:8" s="127" customFormat="1" ht="25.5" customHeight="1" x14ac:dyDescent="0.2">
      <c r="B36" s="189" t="s">
        <v>113</v>
      </c>
      <c r="C36" s="193" t="s">
        <v>176</v>
      </c>
      <c r="D36" s="189" t="s">
        <v>61</v>
      </c>
      <c r="E36" s="185"/>
      <c r="F36" s="185"/>
      <c r="G36" s="185"/>
      <c r="H36" s="185"/>
    </row>
    <row r="37" spans="2:8" s="127" customFormat="1" ht="21" customHeight="1" x14ac:dyDescent="0.2">
      <c r="B37" s="189" t="s">
        <v>114</v>
      </c>
      <c r="C37" s="193" t="s">
        <v>83</v>
      </c>
      <c r="D37" s="189" t="s">
        <v>62</v>
      </c>
      <c r="E37" s="185"/>
      <c r="F37" s="185"/>
      <c r="G37" s="185"/>
      <c r="H37" s="185"/>
    </row>
    <row r="38" spans="2:8" s="127" customFormat="1" ht="20.25" customHeight="1" x14ac:dyDescent="0.2">
      <c r="B38" s="191" t="s">
        <v>123</v>
      </c>
      <c r="C38" s="190" t="s">
        <v>64</v>
      </c>
      <c r="D38" s="191" t="s">
        <v>63</v>
      </c>
      <c r="E38" s="186">
        <f t="shared" ref="E38:G44" si="0">E8+E25</f>
        <v>0</v>
      </c>
      <c r="F38" s="186">
        <f t="shared" si="0"/>
        <v>0</v>
      </c>
      <c r="G38" s="186">
        <f t="shared" si="0"/>
        <v>0</v>
      </c>
      <c r="H38" s="186">
        <f t="shared" ref="H38" si="1">H8+H25</f>
        <v>0</v>
      </c>
    </row>
    <row r="39" spans="2:8" s="127" customFormat="1" ht="21" customHeight="1" x14ac:dyDescent="0.2">
      <c r="B39" s="189" t="s">
        <v>98</v>
      </c>
      <c r="C39" s="188" t="s">
        <v>49</v>
      </c>
      <c r="D39" s="189" t="s">
        <v>65</v>
      </c>
      <c r="E39" s="187">
        <f t="shared" si="0"/>
        <v>0</v>
      </c>
      <c r="F39" s="187">
        <f t="shared" si="0"/>
        <v>0</v>
      </c>
      <c r="G39" s="187">
        <f t="shared" si="0"/>
        <v>0</v>
      </c>
      <c r="H39" s="187">
        <f t="shared" ref="H39" si="2">H9+H26</f>
        <v>0</v>
      </c>
    </row>
    <row r="40" spans="2:8" s="127" customFormat="1" ht="26.1" customHeight="1" x14ac:dyDescent="0.2">
      <c r="B40" s="189" t="s">
        <v>99</v>
      </c>
      <c r="C40" s="188" t="s">
        <v>51</v>
      </c>
      <c r="D40" s="189" t="s">
        <v>66</v>
      </c>
      <c r="E40" s="187">
        <f t="shared" si="0"/>
        <v>0</v>
      </c>
      <c r="F40" s="187">
        <f t="shared" si="0"/>
        <v>0</v>
      </c>
      <c r="G40" s="187">
        <f t="shared" si="0"/>
        <v>0</v>
      </c>
      <c r="H40" s="187">
        <f t="shared" ref="H40" si="3">H10+H27</f>
        <v>0</v>
      </c>
    </row>
    <row r="41" spans="2:8" s="127" customFormat="1" ht="22.5" customHeight="1" x14ac:dyDescent="0.2">
      <c r="B41" s="189" t="s">
        <v>100</v>
      </c>
      <c r="C41" s="188" t="s">
        <v>27</v>
      </c>
      <c r="D41" s="189" t="s">
        <v>67</v>
      </c>
      <c r="E41" s="187">
        <f t="shared" si="0"/>
        <v>0</v>
      </c>
      <c r="F41" s="187">
        <f t="shared" si="0"/>
        <v>0</v>
      </c>
      <c r="G41" s="187">
        <f t="shared" si="0"/>
        <v>0</v>
      </c>
      <c r="H41" s="187">
        <f t="shared" ref="H41" si="4">H11+H28</f>
        <v>0</v>
      </c>
    </row>
    <row r="42" spans="2:8" s="127" customFormat="1" ht="26.1" customHeight="1" x14ac:dyDescent="0.2">
      <c r="B42" s="189" t="s">
        <v>101</v>
      </c>
      <c r="C42" s="192" t="s">
        <v>29</v>
      </c>
      <c r="D42" s="189" t="s">
        <v>68</v>
      </c>
      <c r="E42" s="187">
        <f t="shared" si="0"/>
        <v>0</v>
      </c>
      <c r="F42" s="187">
        <f t="shared" si="0"/>
        <v>0</v>
      </c>
      <c r="G42" s="187">
        <f t="shared" si="0"/>
        <v>0</v>
      </c>
      <c r="H42" s="187">
        <f t="shared" ref="H42" si="5">H12+H29</f>
        <v>0</v>
      </c>
    </row>
    <row r="43" spans="2:8" s="127" customFormat="1" ht="21" customHeight="1" x14ac:dyDescent="0.2">
      <c r="B43" s="189" t="s">
        <v>149</v>
      </c>
      <c r="C43" s="193" t="s">
        <v>175</v>
      </c>
      <c r="D43" s="189" t="s">
        <v>69</v>
      </c>
      <c r="E43" s="187">
        <f t="shared" si="0"/>
        <v>0</v>
      </c>
      <c r="F43" s="187">
        <f t="shared" si="0"/>
        <v>0</v>
      </c>
      <c r="G43" s="187">
        <f t="shared" si="0"/>
        <v>0</v>
      </c>
      <c r="H43" s="187">
        <f t="shared" ref="H43" si="6">H13+H30</f>
        <v>0</v>
      </c>
    </row>
    <row r="44" spans="2:8" s="127" customFormat="1" ht="22.5" customHeight="1" x14ac:dyDescent="0.2">
      <c r="B44" s="189" t="s">
        <v>150</v>
      </c>
      <c r="C44" s="193" t="s">
        <v>32</v>
      </c>
      <c r="D44" s="189" t="s">
        <v>70</v>
      </c>
      <c r="E44" s="187">
        <f t="shared" si="0"/>
        <v>0</v>
      </c>
      <c r="F44" s="187">
        <f t="shared" si="0"/>
        <v>0</v>
      </c>
      <c r="G44" s="187">
        <f t="shared" si="0"/>
        <v>0</v>
      </c>
      <c r="H44" s="187">
        <f t="shared" ref="H44" si="7">H14+H31</f>
        <v>0</v>
      </c>
    </row>
    <row r="45" spans="2:8" s="127" customFormat="1" ht="26.1" customHeight="1" x14ac:dyDescent="0.2">
      <c r="B45" s="189" t="s">
        <v>151</v>
      </c>
      <c r="C45" s="193" t="s">
        <v>36</v>
      </c>
      <c r="D45" s="189" t="s">
        <v>71</v>
      </c>
      <c r="E45" s="187">
        <f>E16+E32</f>
        <v>0</v>
      </c>
      <c r="F45" s="187">
        <f>F16+F32</f>
        <v>0</v>
      </c>
      <c r="G45" s="187">
        <f>G16+G32</f>
        <v>0</v>
      </c>
      <c r="H45" s="187">
        <f>H16+H32</f>
        <v>0</v>
      </c>
    </row>
    <row r="46" spans="2:8" s="127" customFormat="1" ht="25.5" customHeight="1" x14ac:dyDescent="0.2">
      <c r="B46" s="189" t="s">
        <v>152</v>
      </c>
      <c r="C46" s="193" t="s">
        <v>34</v>
      </c>
      <c r="D46" s="189" t="s">
        <v>72</v>
      </c>
      <c r="E46" s="187">
        <f>E15</f>
        <v>0</v>
      </c>
      <c r="F46" s="187">
        <f>F15</f>
        <v>0</v>
      </c>
      <c r="G46" s="187">
        <f>G15</f>
        <v>0</v>
      </c>
      <c r="H46" s="187">
        <f>H15</f>
        <v>0</v>
      </c>
    </row>
    <row r="47" spans="2:8" s="127" customFormat="1" ht="25.5" customHeight="1" x14ac:dyDescent="0.2">
      <c r="B47" s="189" t="s">
        <v>153</v>
      </c>
      <c r="C47" s="193" t="s">
        <v>38</v>
      </c>
      <c r="D47" s="189" t="s">
        <v>73</v>
      </c>
      <c r="E47" s="187">
        <f t="shared" ref="E47:G49" si="8">E17+E33</f>
        <v>0</v>
      </c>
      <c r="F47" s="187">
        <f t="shared" si="8"/>
        <v>0</v>
      </c>
      <c r="G47" s="187">
        <f t="shared" si="8"/>
        <v>0</v>
      </c>
      <c r="H47" s="187">
        <f t="shared" ref="H47" si="9">H17+H33</f>
        <v>0</v>
      </c>
    </row>
    <row r="48" spans="2:8" s="127" customFormat="1" ht="26.1" customHeight="1" x14ac:dyDescent="0.2">
      <c r="B48" s="189" t="s">
        <v>154</v>
      </c>
      <c r="C48" s="193" t="s">
        <v>83</v>
      </c>
      <c r="D48" s="189" t="s">
        <v>74</v>
      </c>
      <c r="E48" s="187">
        <f t="shared" si="8"/>
        <v>0</v>
      </c>
      <c r="F48" s="187">
        <f t="shared" si="8"/>
        <v>0</v>
      </c>
      <c r="G48" s="187">
        <f t="shared" si="8"/>
        <v>0</v>
      </c>
      <c r="H48" s="187">
        <f t="shared" ref="H48" si="10">H18+H34</f>
        <v>0</v>
      </c>
    </row>
    <row r="49" spans="2:8" s="127" customFormat="1" ht="25.5" customHeight="1" x14ac:dyDescent="0.2">
      <c r="B49" s="189" t="s">
        <v>102</v>
      </c>
      <c r="C49" s="188" t="s">
        <v>41</v>
      </c>
      <c r="D49" s="189" t="s">
        <v>75</v>
      </c>
      <c r="E49" s="187">
        <f t="shared" si="8"/>
        <v>0</v>
      </c>
      <c r="F49" s="187">
        <f t="shared" si="8"/>
        <v>0</v>
      </c>
      <c r="G49" s="187">
        <f t="shared" si="8"/>
        <v>0</v>
      </c>
      <c r="H49" s="187">
        <f t="shared" ref="H49" si="11">H19+H35</f>
        <v>0</v>
      </c>
    </row>
    <row r="50" spans="2:8" s="127" customFormat="1" ht="26.1" customHeight="1" x14ac:dyDescent="0.2">
      <c r="B50" s="189" t="s">
        <v>115</v>
      </c>
      <c r="C50" s="193" t="s">
        <v>77</v>
      </c>
      <c r="D50" s="189" t="s">
        <v>76</v>
      </c>
      <c r="E50" s="187">
        <f t="shared" ref="E50:G52" si="12">E20</f>
        <v>0</v>
      </c>
      <c r="F50" s="187">
        <f t="shared" si="12"/>
        <v>0</v>
      </c>
      <c r="G50" s="187">
        <f t="shared" si="12"/>
        <v>0</v>
      </c>
      <c r="H50" s="187">
        <f t="shared" ref="H50" si="13">H20</f>
        <v>0</v>
      </c>
    </row>
    <row r="51" spans="2:8" s="127" customFormat="1" ht="25.5" customHeight="1" x14ac:dyDescent="0.2">
      <c r="B51" s="189" t="s">
        <v>116</v>
      </c>
      <c r="C51" s="193" t="s">
        <v>177</v>
      </c>
      <c r="D51" s="189" t="s">
        <v>78</v>
      </c>
      <c r="E51" s="187">
        <f t="shared" si="12"/>
        <v>0</v>
      </c>
      <c r="F51" s="187">
        <f t="shared" si="12"/>
        <v>0</v>
      </c>
      <c r="G51" s="187">
        <f t="shared" si="12"/>
        <v>0</v>
      </c>
      <c r="H51" s="187">
        <f t="shared" ref="H51" si="14">H21</f>
        <v>0</v>
      </c>
    </row>
    <row r="52" spans="2:8" s="127" customFormat="1" ht="25.5" customHeight="1" x14ac:dyDescent="0.2">
      <c r="B52" s="189" t="s">
        <v>117</v>
      </c>
      <c r="C52" s="193" t="s">
        <v>178</v>
      </c>
      <c r="D52" s="189" t="s">
        <v>79</v>
      </c>
      <c r="E52" s="187">
        <f t="shared" si="12"/>
        <v>0</v>
      </c>
      <c r="F52" s="187">
        <f t="shared" si="12"/>
        <v>0</v>
      </c>
      <c r="G52" s="187">
        <f t="shared" si="12"/>
        <v>0</v>
      </c>
      <c r="H52" s="187">
        <f t="shared" ref="H52" si="15">H22</f>
        <v>0</v>
      </c>
    </row>
    <row r="53" spans="2:8" s="127" customFormat="1" ht="26.1" customHeight="1" x14ac:dyDescent="0.2">
      <c r="B53" s="189" t="s">
        <v>118</v>
      </c>
      <c r="C53" s="193" t="s">
        <v>81</v>
      </c>
      <c r="D53" s="189" t="s">
        <v>80</v>
      </c>
      <c r="E53" s="187">
        <f t="shared" ref="E53:G54" si="16">E23+E36</f>
        <v>0</v>
      </c>
      <c r="F53" s="187">
        <f t="shared" si="16"/>
        <v>0</v>
      </c>
      <c r="G53" s="187">
        <f t="shared" si="16"/>
        <v>0</v>
      </c>
      <c r="H53" s="187">
        <f t="shared" ref="H53" si="17">H23+H36</f>
        <v>0</v>
      </c>
    </row>
    <row r="54" spans="2:8" s="127" customFormat="1" ht="26.1" customHeight="1" x14ac:dyDescent="0.2">
      <c r="B54" s="189" t="s">
        <v>155</v>
      </c>
      <c r="C54" s="193" t="s">
        <v>83</v>
      </c>
      <c r="D54" s="189" t="s">
        <v>82</v>
      </c>
      <c r="E54" s="187">
        <f t="shared" si="16"/>
        <v>0</v>
      </c>
      <c r="F54" s="187">
        <f t="shared" si="16"/>
        <v>0</v>
      </c>
      <c r="G54" s="187">
        <f t="shared" si="16"/>
        <v>0</v>
      </c>
      <c r="H54" s="187">
        <f t="shared" ref="H54" si="18">H24+H37</f>
        <v>0</v>
      </c>
    </row>
    <row r="57" spans="2:8" ht="23.25" x14ac:dyDescent="0.35">
      <c r="C57" s="232" t="s">
        <v>569</v>
      </c>
      <c r="D57" s="232"/>
      <c r="E57" s="232"/>
      <c r="F57" s="237"/>
      <c r="G57" s="295"/>
      <c r="H57" s="295"/>
    </row>
    <row r="58" spans="2:8" x14ac:dyDescent="0.3">
      <c r="C58" s="116"/>
      <c r="D58" s="116"/>
      <c r="E58" s="116"/>
      <c r="F58" s="238"/>
      <c r="G58" s="376" t="s">
        <v>12</v>
      </c>
      <c r="H58" s="376"/>
    </row>
    <row r="59" spans="2:8" x14ac:dyDescent="0.3">
      <c r="C59" s="239"/>
      <c r="D59" s="239"/>
      <c r="E59" s="239"/>
      <c r="F59" s="238"/>
      <c r="G59" s="295"/>
      <c r="H59" s="295"/>
    </row>
    <row r="60" spans="2:8" x14ac:dyDescent="0.3">
      <c r="C60" s="239"/>
      <c r="D60" s="239"/>
      <c r="E60" s="239"/>
      <c r="F60" s="240"/>
      <c r="G60" s="376" t="s">
        <v>563</v>
      </c>
      <c r="H60" s="376"/>
    </row>
    <row r="61" spans="2:8" x14ac:dyDescent="0.3">
      <c r="C61" s="239"/>
      <c r="D61" s="239"/>
      <c r="E61" s="239"/>
      <c r="F61" s="240"/>
      <c r="G61" s="295"/>
      <c r="H61" s="295"/>
    </row>
    <row r="62" spans="2:8" x14ac:dyDescent="0.3">
      <c r="C62" s="239"/>
      <c r="D62" s="239"/>
      <c r="E62" s="239"/>
      <c r="F62" s="240"/>
      <c r="G62" s="376" t="s">
        <v>564</v>
      </c>
      <c r="H62" s="376"/>
    </row>
  </sheetData>
  <mergeCells count="12">
    <mergeCell ref="G62:H62"/>
    <mergeCell ref="E5:H5"/>
    <mergeCell ref="G2:H2"/>
    <mergeCell ref="B3:H3"/>
    <mergeCell ref="G57:H57"/>
    <mergeCell ref="G58:H58"/>
    <mergeCell ref="G59:H59"/>
    <mergeCell ref="G60:H60"/>
    <mergeCell ref="G61:H61"/>
    <mergeCell ref="B5:B6"/>
    <mergeCell ref="C5:C6"/>
    <mergeCell ref="D5:D6"/>
  </mergeCells>
  <conditionalFormatting sqref="E8:H8 E12:H12 E19:H19 E25:H25 E29:H29 E35:H35 E38:H54">
    <cfRule type="cellIs" dxfId="3" priority="1" stopIfTrue="1" operator="equal">
      <formula>0</formula>
    </cfRule>
  </conditionalFormatting>
  <printOptions horizontalCentered="1"/>
  <pageMargins left="0.11811023622047245" right="0.11811023622047245" top="0.15748031496062992" bottom="0.15748031496062992" header="0.11811023622047245" footer="0.11811023622047245"/>
  <pageSetup paperSize="9" scale="5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39"/>
  <sheetViews>
    <sheetView showGridLines="0" zoomScale="145" zoomScaleNormal="145" zoomScaleSheetLayoutView="80" workbookViewId="0">
      <selection activeCell="E74" sqref="E74:F79"/>
    </sheetView>
  </sheetViews>
  <sheetFormatPr defaultRowHeight="12.75" x14ac:dyDescent="0.2"/>
  <cols>
    <col min="1" max="1" width="4.140625" customWidth="1"/>
    <col min="2" max="2" width="13" customWidth="1"/>
    <col min="3" max="3" width="54.42578125" customWidth="1"/>
    <col min="4" max="4" width="12.42578125" customWidth="1"/>
    <col min="5" max="5" width="9.140625" customWidth="1"/>
    <col min="6" max="6" width="22.7109375" customWidth="1"/>
    <col min="7" max="7" width="2.5703125" customWidth="1"/>
  </cols>
  <sheetData>
    <row r="1" spans="2:7" ht="12.75" customHeight="1" x14ac:dyDescent="0.2"/>
    <row r="2" spans="2:7" ht="15.75" customHeight="1" x14ac:dyDescent="0.3">
      <c r="D2" s="399" t="s">
        <v>305</v>
      </c>
      <c r="E2" s="399"/>
      <c r="F2" s="399"/>
      <c r="G2" s="27"/>
    </row>
    <row r="3" spans="2:7" ht="31.5" customHeight="1" x14ac:dyDescent="0.3">
      <c r="D3" s="402" t="s">
        <v>417</v>
      </c>
      <c r="E3" s="402"/>
      <c r="F3" s="402"/>
      <c r="G3" s="27"/>
    </row>
    <row r="4" spans="2:7" ht="27.75" customHeight="1" x14ac:dyDescent="0.25">
      <c r="E4" s="6"/>
      <c r="F4" s="6"/>
      <c r="G4" s="13"/>
    </row>
    <row r="5" spans="2:7" ht="39.75" customHeight="1" x14ac:dyDescent="0.2">
      <c r="B5" s="400" t="s">
        <v>572</v>
      </c>
      <c r="C5" s="401"/>
      <c r="D5" s="401"/>
      <c r="E5" s="401"/>
      <c r="F5" s="401"/>
    </row>
    <row r="6" spans="2:7" ht="25.5" customHeight="1" x14ac:dyDescent="0.2"/>
    <row r="7" spans="2:7" ht="40.5" customHeight="1" x14ac:dyDescent="0.2">
      <c r="B7" s="228" t="s">
        <v>87</v>
      </c>
      <c r="C7" s="229" t="s">
        <v>317</v>
      </c>
      <c r="D7" s="226" t="s">
        <v>141</v>
      </c>
      <c r="E7" s="226" t="s">
        <v>103</v>
      </c>
      <c r="F7" s="21" t="s">
        <v>5</v>
      </c>
    </row>
    <row r="8" spans="2:7" ht="16.5" customHeight="1" x14ac:dyDescent="0.25">
      <c r="B8" s="33" t="s">
        <v>104</v>
      </c>
      <c r="C8" s="33" t="s">
        <v>6</v>
      </c>
      <c r="D8" s="33" t="s">
        <v>86</v>
      </c>
      <c r="E8" s="33" t="s">
        <v>142</v>
      </c>
      <c r="F8" s="33">
        <v>1</v>
      </c>
    </row>
    <row r="9" spans="2:7" ht="20.25" customHeight="1" x14ac:dyDescent="0.2">
      <c r="B9" s="37" t="s">
        <v>121</v>
      </c>
      <c r="C9" s="34" t="s">
        <v>318</v>
      </c>
      <c r="D9" s="14" t="s">
        <v>119</v>
      </c>
      <c r="E9" s="15" t="s">
        <v>76</v>
      </c>
      <c r="F9" s="54">
        <f>SUM(F10:F46)</f>
        <v>0</v>
      </c>
    </row>
    <row r="10" spans="2:7" ht="20.25" customHeight="1" x14ac:dyDescent="0.2">
      <c r="B10" s="31" t="s">
        <v>88</v>
      </c>
      <c r="C10" s="20" t="s">
        <v>202</v>
      </c>
      <c r="D10" s="28" t="s">
        <v>119</v>
      </c>
      <c r="E10" s="29"/>
      <c r="F10" s="53"/>
    </row>
    <row r="11" spans="2:7" ht="20.25" customHeight="1" x14ac:dyDescent="0.2">
      <c r="B11" s="31" t="s">
        <v>94</v>
      </c>
      <c r="C11" s="20" t="s">
        <v>203</v>
      </c>
      <c r="D11" s="28" t="s">
        <v>119</v>
      </c>
      <c r="E11" s="29"/>
      <c r="F11" s="53"/>
    </row>
    <row r="12" spans="2:7" ht="33.75" customHeight="1" x14ac:dyDescent="0.2">
      <c r="B12" s="31" t="s">
        <v>95</v>
      </c>
      <c r="C12" s="20" t="s">
        <v>204</v>
      </c>
      <c r="D12" s="28" t="s">
        <v>119</v>
      </c>
      <c r="E12" s="29"/>
      <c r="F12" s="53"/>
    </row>
    <row r="13" spans="2:7" ht="18.75" customHeight="1" x14ac:dyDescent="0.2">
      <c r="B13" s="31" t="s">
        <v>96</v>
      </c>
      <c r="C13" s="20" t="s">
        <v>310</v>
      </c>
      <c r="D13" s="28" t="s">
        <v>119</v>
      </c>
      <c r="E13" s="29"/>
      <c r="F13" s="53"/>
    </row>
    <row r="14" spans="2:7" ht="21" customHeight="1" x14ac:dyDescent="0.2">
      <c r="B14" s="31" t="s">
        <v>97</v>
      </c>
      <c r="C14" s="20" t="s">
        <v>205</v>
      </c>
      <c r="D14" s="28" t="s">
        <v>119</v>
      </c>
      <c r="E14" s="29"/>
      <c r="F14" s="53"/>
    </row>
    <row r="15" spans="2:7" ht="18.75" customHeight="1" x14ac:dyDescent="0.2">
      <c r="B15" s="31" t="s">
        <v>249</v>
      </c>
      <c r="C15" s="20" t="s">
        <v>206</v>
      </c>
      <c r="D15" s="28" t="s">
        <v>119</v>
      </c>
      <c r="E15" s="29"/>
      <c r="F15" s="53"/>
    </row>
    <row r="16" spans="2:7" ht="19.5" customHeight="1" x14ac:dyDescent="0.2">
      <c r="B16" s="31" t="s">
        <v>250</v>
      </c>
      <c r="C16" s="20" t="s">
        <v>207</v>
      </c>
      <c r="D16" s="28" t="s">
        <v>119</v>
      </c>
      <c r="E16" s="29"/>
      <c r="F16" s="53"/>
    </row>
    <row r="17" spans="2:6" ht="21.75" customHeight="1" x14ac:dyDescent="0.2">
      <c r="B17" s="31" t="s">
        <v>251</v>
      </c>
      <c r="C17" s="20" t="s">
        <v>208</v>
      </c>
      <c r="D17" s="28" t="s">
        <v>119</v>
      </c>
      <c r="E17" s="29"/>
      <c r="F17" s="53"/>
    </row>
    <row r="18" spans="2:6" ht="31.5" x14ac:dyDescent="0.2">
      <c r="B18" s="31" t="s">
        <v>252</v>
      </c>
      <c r="C18" s="20" t="s">
        <v>209</v>
      </c>
      <c r="D18" s="28" t="s">
        <v>119</v>
      </c>
      <c r="E18" s="29"/>
      <c r="F18" s="53"/>
    </row>
    <row r="19" spans="2:6" ht="19.5" customHeight="1" x14ac:dyDescent="0.2">
      <c r="B19" s="31" t="s">
        <v>253</v>
      </c>
      <c r="C19" s="20" t="s">
        <v>210</v>
      </c>
      <c r="D19" s="28" t="s">
        <v>119</v>
      </c>
      <c r="E19" s="29"/>
      <c r="F19" s="53"/>
    </row>
    <row r="20" spans="2:6" ht="32.25" customHeight="1" x14ac:dyDescent="0.2">
      <c r="B20" s="31" t="s">
        <v>254</v>
      </c>
      <c r="C20" s="20" t="s">
        <v>211</v>
      </c>
      <c r="D20" s="28" t="s">
        <v>119</v>
      </c>
      <c r="E20" s="29"/>
      <c r="F20" s="53"/>
    </row>
    <row r="21" spans="2:6" ht="19.5" customHeight="1" x14ac:dyDescent="0.2">
      <c r="B21" s="31" t="s">
        <v>255</v>
      </c>
      <c r="C21" s="20" t="s">
        <v>212</v>
      </c>
      <c r="D21" s="28" t="s">
        <v>119</v>
      </c>
      <c r="E21" s="29"/>
      <c r="F21" s="53"/>
    </row>
    <row r="22" spans="2:6" ht="16.5" customHeight="1" x14ac:dyDescent="0.2">
      <c r="B22" s="31" t="s">
        <v>256</v>
      </c>
      <c r="C22" s="20" t="s">
        <v>213</v>
      </c>
      <c r="D22" s="28" t="s">
        <v>119</v>
      </c>
      <c r="E22" s="29"/>
      <c r="F22" s="53"/>
    </row>
    <row r="23" spans="2:6" ht="16.5" customHeight="1" x14ac:dyDescent="0.2">
      <c r="B23" s="31" t="s">
        <v>257</v>
      </c>
      <c r="C23" s="20" t="s">
        <v>214</v>
      </c>
      <c r="D23" s="28" t="s">
        <v>119</v>
      </c>
      <c r="E23" s="29"/>
      <c r="F23" s="53"/>
    </row>
    <row r="24" spans="2:6" ht="18.75" customHeight="1" x14ac:dyDescent="0.2">
      <c r="B24" s="31" t="s">
        <v>258</v>
      </c>
      <c r="C24" s="20" t="s">
        <v>311</v>
      </c>
      <c r="D24" s="28" t="s">
        <v>119</v>
      </c>
      <c r="E24" s="29"/>
      <c r="F24" s="53"/>
    </row>
    <row r="25" spans="2:6" ht="18.75" customHeight="1" x14ac:dyDescent="0.2">
      <c r="B25" s="31" t="s">
        <v>259</v>
      </c>
      <c r="C25" s="20" t="s">
        <v>303</v>
      </c>
      <c r="D25" s="28" t="s">
        <v>119</v>
      </c>
      <c r="E25" s="29"/>
      <c r="F25" s="53"/>
    </row>
    <row r="26" spans="2:6" ht="19.5" customHeight="1" x14ac:dyDescent="0.2">
      <c r="B26" s="31" t="s">
        <v>260</v>
      </c>
      <c r="C26" s="20" t="s">
        <v>215</v>
      </c>
      <c r="D26" s="28" t="s">
        <v>119</v>
      </c>
      <c r="E26" s="29"/>
      <c r="F26" s="53"/>
    </row>
    <row r="27" spans="2:6" ht="19.5" customHeight="1" x14ac:dyDescent="0.2">
      <c r="B27" s="31" t="s">
        <v>261</v>
      </c>
      <c r="C27" s="20" t="s">
        <v>216</v>
      </c>
      <c r="D27" s="28" t="s">
        <v>119</v>
      </c>
      <c r="E27" s="29"/>
      <c r="F27" s="53"/>
    </row>
    <row r="28" spans="2:6" ht="18.75" customHeight="1" x14ac:dyDescent="0.2">
      <c r="B28" s="31" t="s">
        <v>262</v>
      </c>
      <c r="C28" s="20" t="s">
        <v>217</v>
      </c>
      <c r="D28" s="28" t="s">
        <v>119</v>
      </c>
      <c r="E28" s="29"/>
      <c r="F28" s="53"/>
    </row>
    <row r="29" spans="2:6" ht="18.75" customHeight="1" x14ac:dyDescent="0.2">
      <c r="B29" s="31" t="s">
        <v>263</v>
      </c>
      <c r="C29" s="20" t="s">
        <v>218</v>
      </c>
      <c r="D29" s="28" t="s">
        <v>119</v>
      </c>
      <c r="E29" s="29"/>
      <c r="F29" s="53"/>
    </row>
    <row r="30" spans="2:6" ht="19.5" customHeight="1" x14ac:dyDescent="0.2">
      <c r="B30" s="31" t="s">
        <v>264</v>
      </c>
      <c r="C30" s="20" t="s">
        <v>219</v>
      </c>
      <c r="D30" s="28" t="s">
        <v>119</v>
      </c>
      <c r="E30" s="29"/>
      <c r="F30" s="53"/>
    </row>
    <row r="31" spans="2:6" ht="19.5" customHeight="1" x14ac:dyDescent="0.2">
      <c r="B31" s="31" t="s">
        <v>265</v>
      </c>
      <c r="C31" s="20" t="s">
        <v>220</v>
      </c>
      <c r="D31" s="28" t="s">
        <v>119</v>
      </c>
      <c r="E31" s="29"/>
      <c r="F31" s="53"/>
    </row>
    <row r="32" spans="2:6" ht="21.75" customHeight="1" x14ac:dyDescent="0.2">
      <c r="B32" s="31" t="s">
        <v>266</v>
      </c>
      <c r="C32" s="20" t="s">
        <v>221</v>
      </c>
      <c r="D32" s="28" t="s">
        <v>119</v>
      </c>
      <c r="E32" s="29"/>
      <c r="F32" s="53"/>
    </row>
    <row r="33" spans="2:6" ht="33" customHeight="1" x14ac:dyDescent="0.2">
      <c r="B33" s="31" t="s">
        <v>267</v>
      </c>
      <c r="C33" s="20" t="s">
        <v>222</v>
      </c>
      <c r="D33" s="28" t="s">
        <v>119</v>
      </c>
      <c r="E33" s="29"/>
      <c r="F33" s="53"/>
    </row>
    <row r="34" spans="2:6" ht="21" customHeight="1" x14ac:dyDescent="0.2">
      <c r="B34" s="31" t="s">
        <v>268</v>
      </c>
      <c r="C34" s="20" t="s">
        <v>444</v>
      </c>
      <c r="D34" s="28" t="s">
        <v>119</v>
      </c>
      <c r="E34" s="29"/>
      <c r="F34" s="53"/>
    </row>
    <row r="35" spans="2:6" ht="31.5" x14ac:dyDescent="0.2">
      <c r="B35" s="31" t="s">
        <v>269</v>
      </c>
      <c r="C35" s="20" t="s">
        <v>223</v>
      </c>
      <c r="D35" s="28" t="s">
        <v>119</v>
      </c>
      <c r="E35" s="29"/>
      <c r="F35" s="53"/>
    </row>
    <row r="36" spans="2:6" ht="19.5" customHeight="1" x14ac:dyDescent="0.2">
      <c r="B36" s="31" t="s">
        <v>270</v>
      </c>
      <c r="C36" s="20" t="s">
        <v>312</v>
      </c>
      <c r="D36" s="28" t="s">
        <v>119</v>
      </c>
      <c r="E36" s="29"/>
      <c r="F36" s="53"/>
    </row>
    <row r="37" spans="2:6" ht="18.75" customHeight="1" x14ac:dyDescent="0.2">
      <c r="B37" s="31" t="s">
        <v>271</v>
      </c>
      <c r="C37" s="20" t="s">
        <v>224</v>
      </c>
      <c r="D37" s="28" t="s">
        <v>119</v>
      </c>
      <c r="E37" s="29"/>
      <c r="F37" s="53"/>
    </row>
    <row r="38" spans="2:6" ht="18.75" customHeight="1" x14ac:dyDescent="0.2">
      <c r="B38" s="31" t="s">
        <v>272</v>
      </c>
      <c r="C38" s="20" t="s">
        <v>225</v>
      </c>
      <c r="D38" s="28" t="s">
        <v>119</v>
      </c>
      <c r="E38" s="29"/>
      <c r="F38" s="53"/>
    </row>
    <row r="39" spans="2:6" ht="18.75" customHeight="1" x14ac:dyDescent="0.2">
      <c r="B39" s="31" t="s">
        <v>273</v>
      </c>
      <c r="C39" s="20" t="s">
        <v>226</v>
      </c>
      <c r="D39" s="28" t="s">
        <v>119</v>
      </c>
      <c r="E39" s="29"/>
      <c r="F39" s="53"/>
    </row>
    <row r="40" spans="2:6" ht="23.25" customHeight="1" x14ac:dyDescent="0.2">
      <c r="B40" s="31" t="s">
        <v>274</v>
      </c>
      <c r="C40" s="20" t="s">
        <v>227</v>
      </c>
      <c r="D40" s="28" t="s">
        <v>119</v>
      </c>
      <c r="E40" s="29"/>
      <c r="F40" s="53"/>
    </row>
    <row r="41" spans="2:6" ht="21" customHeight="1" x14ac:dyDescent="0.2">
      <c r="B41" s="31" t="s">
        <v>275</v>
      </c>
      <c r="C41" s="20" t="s">
        <v>400</v>
      </c>
      <c r="D41" s="28" t="s">
        <v>119</v>
      </c>
      <c r="E41" s="29"/>
      <c r="F41" s="53"/>
    </row>
    <row r="42" spans="2:6" ht="31.5" x14ac:dyDescent="0.2">
      <c r="B42" s="31" t="s">
        <v>276</v>
      </c>
      <c r="C42" s="20" t="s">
        <v>228</v>
      </c>
      <c r="D42" s="28" t="s">
        <v>119</v>
      </c>
      <c r="E42" s="30"/>
      <c r="F42" s="53"/>
    </row>
    <row r="43" spans="2:6" ht="21" customHeight="1" x14ac:dyDescent="0.2">
      <c r="B43" s="31" t="s">
        <v>277</v>
      </c>
      <c r="C43" s="20" t="s">
        <v>229</v>
      </c>
      <c r="D43" s="28" t="s">
        <v>119</v>
      </c>
      <c r="E43" s="30"/>
      <c r="F43" s="53"/>
    </row>
    <row r="44" spans="2:6" ht="20.25" customHeight="1" x14ac:dyDescent="0.2">
      <c r="B44" s="31" t="s">
        <v>278</v>
      </c>
      <c r="C44" s="20" t="s">
        <v>230</v>
      </c>
      <c r="D44" s="28" t="s">
        <v>119</v>
      </c>
      <c r="E44" s="30"/>
      <c r="F44" s="53"/>
    </row>
    <row r="45" spans="2:6" ht="18.75" customHeight="1" x14ac:dyDescent="0.2">
      <c r="B45" s="31" t="s">
        <v>279</v>
      </c>
      <c r="C45" s="20" t="s">
        <v>242</v>
      </c>
      <c r="D45" s="28" t="s">
        <v>119</v>
      </c>
      <c r="E45" s="30"/>
      <c r="F45" s="53"/>
    </row>
    <row r="46" spans="2:6" ht="16.5" customHeight="1" x14ac:dyDescent="0.2">
      <c r="B46" s="31" t="s">
        <v>507</v>
      </c>
      <c r="C46" s="20" t="s">
        <v>231</v>
      </c>
      <c r="D46" s="28" t="s">
        <v>119</v>
      </c>
      <c r="E46" s="30"/>
      <c r="F46" s="53"/>
    </row>
    <row r="47" spans="2:6" s="230" customFormat="1" ht="16.5" customHeight="1" x14ac:dyDescent="0.2">
      <c r="B47" s="24" t="s">
        <v>105</v>
      </c>
      <c r="C47" s="20"/>
      <c r="D47" s="28" t="s">
        <v>119</v>
      </c>
      <c r="E47" s="30"/>
      <c r="F47" s="53"/>
    </row>
    <row r="48" spans="2:6" ht="16.5" customHeight="1" x14ac:dyDescent="0.2">
      <c r="B48" s="242" t="s">
        <v>570</v>
      </c>
      <c r="C48" s="183"/>
      <c r="D48" s="182" t="s">
        <v>119</v>
      </c>
      <c r="E48" s="30"/>
      <c r="F48" s="53"/>
    </row>
    <row r="49" spans="2:6" ht="20.25" customHeight="1" x14ac:dyDescent="0.2">
      <c r="B49" s="37" t="s">
        <v>122</v>
      </c>
      <c r="C49" s="34" t="s">
        <v>319</v>
      </c>
      <c r="D49" s="14" t="s">
        <v>119</v>
      </c>
      <c r="E49" s="15" t="s">
        <v>78</v>
      </c>
      <c r="F49" s="54">
        <f>SUM(F50:F67)</f>
        <v>0</v>
      </c>
    </row>
    <row r="50" spans="2:6" ht="31.5" x14ac:dyDescent="0.2">
      <c r="B50" s="31" t="s">
        <v>89</v>
      </c>
      <c r="C50" s="20" t="s">
        <v>232</v>
      </c>
      <c r="D50" s="28" t="s">
        <v>119</v>
      </c>
      <c r="E50" s="29"/>
      <c r="F50" s="53"/>
    </row>
    <row r="51" spans="2:6" ht="18.75" customHeight="1" x14ac:dyDescent="0.2">
      <c r="B51" s="31" t="s">
        <v>90</v>
      </c>
      <c r="C51" s="20" t="s">
        <v>315</v>
      </c>
      <c r="D51" s="28" t="s">
        <v>119</v>
      </c>
      <c r="E51" s="29"/>
      <c r="F51" s="53"/>
    </row>
    <row r="52" spans="2:6" ht="21" customHeight="1" x14ac:dyDescent="0.2">
      <c r="B52" s="31" t="s">
        <v>91</v>
      </c>
      <c r="C52" s="20" t="s">
        <v>313</v>
      </c>
      <c r="D52" s="28" t="s">
        <v>119</v>
      </c>
      <c r="E52" s="29"/>
      <c r="F52" s="53"/>
    </row>
    <row r="53" spans="2:6" ht="19.5" customHeight="1" x14ac:dyDescent="0.2">
      <c r="B53" s="31" t="s">
        <v>92</v>
      </c>
      <c r="C53" s="20" t="s">
        <v>233</v>
      </c>
      <c r="D53" s="28" t="s">
        <v>119</v>
      </c>
      <c r="E53" s="29"/>
      <c r="F53" s="53"/>
    </row>
    <row r="54" spans="2:6" ht="19.5" customHeight="1" x14ac:dyDescent="0.2">
      <c r="B54" s="31" t="s">
        <v>93</v>
      </c>
      <c r="C54" s="20" t="s">
        <v>389</v>
      </c>
      <c r="D54" s="28"/>
      <c r="E54" s="29"/>
      <c r="F54" s="53"/>
    </row>
    <row r="55" spans="2:6" ht="31.5" x14ac:dyDescent="0.2">
      <c r="B55" s="31" t="s">
        <v>280</v>
      </c>
      <c r="C55" s="20" t="s">
        <v>234</v>
      </c>
      <c r="D55" s="28" t="s">
        <v>119</v>
      </c>
      <c r="E55" s="29"/>
      <c r="F55" s="53"/>
    </row>
    <row r="56" spans="2:6" ht="31.5" x14ac:dyDescent="0.2">
      <c r="B56" s="31" t="s">
        <v>281</v>
      </c>
      <c r="C56" s="20" t="s">
        <v>235</v>
      </c>
      <c r="D56" s="28" t="s">
        <v>119</v>
      </c>
      <c r="E56" s="29"/>
      <c r="F56" s="53"/>
    </row>
    <row r="57" spans="2:6" ht="19.5" customHeight="1" x14ac:dyDescent="0.2">
      <c r="B57" s="31" t="s">
        <v>282</v>
      </c>
      <c r="C57" s="20" t="s">
        <v>236</v>
      </c>
      <c r="D57" s="28" t="s">
        <v>119</v>
      </c>
      <c r="E57" s="29"/>
      <c r="F57" s="53"/>
    </row>
    <row r="58" spans="2:6" ht="20.25" customHeight="1" x14ac:dyDescent="0.2">
      <c r="B58" s="31" t="s">
        <v>283</v>
      </c>
      <c r="C58" s="20" t="s">
        <v>237</v>
      </c>
      <c r="D58" s="28" t="s">
        <v>119</v>
      </c>
      <c r="E58" s="29"/>
      <c r="F58" s="53"/>
    </row>
    <row r="59" spans="2:6" ht="18.75" customHeight="1" x14ac:dyDescent="0.2">
      <c r="B59" s="31" t="s">
        <v>284</v>
      </c>
      <c r="C59" s="20" t="s">
        <v>238</v>
      </c>
      <c r="D59" s="28" t="s">
        <v>119</v>
      </c>
      <c r="E59" s="29"/>
      <c r="F59" s="53"/>
    </row>
    <row r="60" spans="2:6" ht="31.5" x14ac:dyDescent="0.2">
      <c r="B60" s="31" t="s">
        <v>285</v>
      </c>
      <c r="C60" s="20" t="s">
        <v>239</v>
      </c>
      <c r="D60" s="28" t="s">
        <v>119</v>
      </c>
      <c r="E60" s="29"/>
      <c r="F60" s="53"/>
    </row>
    <row r="61" spans="2:6" ht="31.5" x14ac:dyDescent="0.2">
      <c r="B61" s="31" t="s">
        <v>286</v>
      </c>
      <c r="C61" s="20" t="s">
        <v>314</v>
      </c>
      <c r="D61" s="28" t="s">
        <v>119</v>
      </c>
      <c r="E61" s="29"/>
      <c r="F61" s="53"/>
    </row>
    <row r="62" spans="2:6" ht="18.75" customHeight="1" x14ac:dyDescent="0.2">
      <c r="B62" s="31" t="s">
        <v>287</v>
      </c>
      <c r="C62" s="20" t="s">
        <v>240</v>
      </c>
      <c r="D62" s="28" t="s">
        <v>119</v>
      </c>
      <c r="E62" s="29"/>
      <c r="F62" s="53"/>
    </row>
    <row r="63" spans="2:6" ht="31.5" x14ac:dyDescent="0.2">
      <c r="B63" s="31" t="s">
        <v>288</v>
      </c>
      <c r="C63" s="20" t="s">
        <v>241</v>
      </c>
      <c r="D63" s="28" t="s">
        <v>119</v>
      </c>
      <c r="E63" s="29"/>
      <c r="F63" s="53"/>
    </row>
    <row r="64" spans="2:6" ht="20.25" customHeight="1" x14ac:dyDescent="0.2">
      <c r="B64" s="31" t="s">
        <v>289</v>
      </c>
      <c r="C64" s="20" t="s">
        <v>243</v>
      </c>
      <c r="D64" s="28" t="s">
        <v>119</v>
      </c>
      <c r="E64" s="30"/>
      <c r="F64" s="53"/>
    </row>
    <row r="65" spans="1:7" ht="18.75" customHeight="1" x14ac:dyDescent="0.2">
      <c r="B65" s="31" t="s">
        <v>290</v>
      </c>
      <c r="C65" s="20" t="s">
        <v>390</v>
      </c>
      <c r="D65" s="28" t="s">
        <v>119</v>
      </c>
      <c r="E65" s="30"/>
      <c r="F65" s="53"/>
    </row>
    <row r="66" spans="1:7" ht="31.5" customHeight="1" x14ac:dyDescent="0.2">
      <c r="B66" s="31" t="s">
        <v>316</v>
      </c>
      <c r="C66" s="20" t="s">
        <v>408</v>
      </c>
      <c r="D66" s="28"/>
      <c r="E66" s="30"/>
      <c r="F66" s="53"/>
    </row>
    <row r="67" spans="1:7" ht="36.75" customHeight="1" x14ac:dyDescent="0.2">
      <c r="B67" s="31" t="s">
        <v>391</v>
      </c>
      <c r="C67" s="20" t="s">
        <v>244</v>
      </c>
      <c r="D67" s="28" t="s">
        <v>119</v>
      </c>
      <c r="E67" s="30"/>
      <c r="F67" s="53"/>
    </row>
    <row r="68" spans="1:7" ht="20.25" customHeight="1" x14ac:dyDescent="0.2">
      <c r="B68" s="24" t="s">
        <v>105</v>
      </c>
      <c r="C68" s="58"/>
      <c r="D68" s="182" t="s">
        <v>119</v>
      </c>
      <c r="E68" s="30"/>
      <c r="F68" s="53"/>
    </row>
    <row r="69" spans="1:7" ht="16.5" customHeight="1" x14ac:dyDescent="0.2">
      <c r="B69" s="242" t="s">
        <v>571</v>
      </c>
      <c r="C69" s="7"/>
      <c r="D69" s="182"/>
      <c r="E69" s="30"/>
      <c r="F69" s="53"/>
    </row>
    <row r="70" spans="1:7" ht="8.25" customHeight="1" x14ac:dyDescent="0.2"/>
    <row r="71" spans="1:7" x14ac:dyDescent="0.2">
      <c r="A71" s="26"/>
      <c r="B71" s="26"/>
      <c r="C71" s="26"/>
    </row>
    <row r="72" spans="1:7" x14ac:dyDescent="0.2">
      <c r="G72" s="2"/>
    </row>
    <row r="74" spans="1:7" ht="16.5" x14ac:dyDescent="0.2">
      <c r="C74" s="232" t="s">
        <v>569</v>
      </c>
      <c r="D74" s="232"/>
      <c r="E74" s="295"/>
      <c r="F74" s="295"/>
    </row>
    <row r="75" spans="1:7" ht="12" customHeight="1" x14ac:dyDescent="0.2">
      <c r="C75" s="116"/>
      <c r="D75" s="116"/>
      <c r="E75" s="376" t="s">
        <v>12</v>
      </c>
      <c r="F75" s="376"/>
    </row>
    <row r="76" spans="1:7" ht="18.75" x14ac:dyDescent="0.3">
      <c r="C76" s="239"/>
      <c r="D76" s="239"/>
      <c r="E76" s="295"/>
      <c r="F76" s="295"/>
    </row>
    <row r="77" spans="1:7" ht="18.75" x14ac:dyDescent="0.3">
      <c r="C77" s="239"/>
      <c r="D77" s="239"/>
      <c r="E77" s="376" t="s">
        <v>563</v>
      </c>
      <c r="F77" s="376"/>
    </row>
    <row r="78" spans="1:7" ht="18.75" x14ac:dyDescent="0.3">
      <c r="C78" s="239"/>
      <c r="D78" s="239"/>
      <c r="E78" s="295"/>
      <c r="F78" s="295"/>
    </row>
    <row r="79" spans="1:7" ht="18.75" x14ac:dyDescent="0.3">
      <c r="C79" s="239"/>
      <c r="D79" s="239"/>
      <c r="E79" s="376" t="s">
        <v>564</v>
      </c>
      <c r="F79" s="376"/>
    </row>
    <row r="82" spans="3:6" ht="16.5" x14ac:dyDescent="0.25">
      <c r="C82" s="3"/>
      <c r="D82" s="3"/>
      <c r="E82" s="4"/>
      <c r="F82" s="4"/>
    </row>
    <row r="83" spans="3:6" ht="16.5" x14ac:dyDescent="0.25">
      <c r="C83" s="3"/>
      <c r="D83" s="3"/>
      <c r="E83" s="4"/>
      <c r="F83" s="4"/>
    </row>
    <row r="84" spans="3:6" ht="16.5" x14ac:dyDescent="0.25">
      <c r="C84" s="3"/>
      <c r="D84" s="3"/>
      <c r="E84" s="4"/>
      <c r="F84" s="4"/>
    </row>
    <row r="85" spans="3:6" ht="16.5" x14ac:dyDescent="0.25">
      <c r="C85" s="3"/>
      <c r="D85" s="3"/>
      <c r="E85" s="4"/>
      <c r="F85" s="4"/>
    </row>
    <row r="86" spans="3:6" ht="16.5" x14ac:dyDescent="0.25">
      <c r="C86" s="3"/>
      <c r="D86" s="3"/>
      <c r="E86" s="4"/>
      <c r="F86" s="4"/>
    </row>
    <row r="87" spans="3:6" ht="16.5" x14ac:dyDescent="0.25">
      <c r="C87" s="3"/>
      <c r="D87" s="3"/>
      <c r="E87" s="4"/>
      <c r="F87" s="4"/>
    </row>
    <row r="88" spans="3:6" ht="16.5" x14ac:dyDescent="0.25">
      <c r="C88" s="3"/>
      <c r="D88" s="3"/>
      <c r="E88" s="4"/>
      <c r="F88" s="4"/>
    </row>
    <row r="89" spans="3:6" ht="16.5" x14ac:dyDescent="0.25">
      <c r="C89" s="3"/>
      <c r="D89" s="3"/>
      <c r="E89" s="4"/>
      <c r="F89" s="4"/>
    </row>
    <row r="90" spans="3:6" ht="16.5" x14ac:dyDescent="0.25">
      <c r="C90" s="3"/>
      <c r="D90" s="3"/>
      <c r="E90" s="4"/>
      <c r="F90" s="4"/>
    </row>
    <row r="91" spans="3:6" ht="16.5" x14ac:dyDescent="0.25">
      <c r="C91" s="3"/>
      <c r="D91" s="3"/>
      <c r="E91" s="4"/>
      <c r="F91" s="4"/>
    </row>
    <row r="92" spans="3:6" ht="16.5" x14ac:dyDescent="0.25">
      <c r="C92" s="3"/>
      <c r="D92" s="3"/>
      <c r="E92" s="4"/>
      <c r="F92" s="4"/>
    </row>
    <row r="93" spans="3:6" ht="16.5" x14ac:dyDescent="0.25">
      <c r="C93" s="3"/>
      <c r="D93" s="3"/>
      <c r="E93" s="4"/>
      <c r="F93" s="4"/>
    </row>
    <row r="94" spans="3:6" ht="16.5" x14ac:dyDescent="0.25">
      <c r="C94" s="3"/>
      <c r="D94" s="3"/>
      <c r="E94" s="4"/>
      <c r="F94" s="4"/>
    </row>
    <row r="95" spans="3:6" ht="16.5" x14ac:dyDescent="0.25">
      <c r="C95" s="3"/>
      <c r="D95" s="3"/>
      <c r="E95" s="4"/>
      <c r="F95" s="4"/>
    </row>
    <row r="96" spans="3:6" ht="16.5" x14ac:dyDescent="0.25">
      <c r="C96" s="3"/>
      <c r="D96" s="3"/>
      <c r="E96" s="4"/>
      <c r="F96" s="4"/>
    </row>
    <row r="97" spans="3:6" ht="16.5" x14ac:dyDescent="0.25">
      <c r="C97" s="3"/>
      <c r="D97" s="3"/>
      <c r="E97" s="4"/>
      <c r="F97" s="4"/>
    </row>
    <row r="98" spans="3:6" ht="16.5" x14ac:dyDescent="0.25">
      <c r="C98" s="3"/>
      <c r="D98" s="3"/>
      <c r="E98" s="4"/>
      <c r="F98" s="4"/>
    </row>
    <row r="99" spans="3:6" ht="16.5" x14ac:dyDescent="0.25">
      <c r="C99" s="3"/>
      <c r="D99" s="3"/>
      <c r="E99" s="4"/>
      <c r="F99" s="4"/>
    </row>
    <row r="100" spans="3:6" ht="16.5" x14ac:dyDescent="0.25">
      <c r="C100" s="3"/>
      <c r="D100" s="3"/>
      <c r="E100" s="4"/>
      <c r="F100" s="4"/>
    </row>
    <row r="101" spans="3:6" ht="16.5" x14ac:dyDescent="0.25">
      <c r="C101" s="3"/>
      <c r="D101" s="3"/>
      <c r="E101" s="4"/>
      <c r="F101" s="4"/>
    </row>
    <row r="102" spans="3:6" ht="16.5" x14ac:dyDescent="0.25">
      <c r="C102" s="3"/>
      <c r="D102" s="3"/>
      <c r="E102" s="4"/>
      <c r="F102" s="4"/>
    </row>
    <row r="103" spans="3:6" ht="16.5" x14ac:dyDescent="0.25">
      <c r="C103" s="3"/>
      <c r="D103" s="3"/>
      <c r="E103" s="4"/>
      <c r="F103" s="4"/>
    </row>
    <row r="104" spans="3:6" ht="16.5" x14ac:dyDescent="0.25">
      <c r="C104" s="3"/>
      <c r="D104" s="3"/>
      <c r="E104" s="4"/>
      <c r="F104" s="4"/>
    </row>
    <row r="105" spans="3:6" ht="16.5" x14ac:dyDescent="0.25">
      <c r="C105" s="3"/>
      <c r="D105" s="3"/>
      <c r="E105" s="4"/>
      <c r="F105" s="4"/>
    </row>
    <row r="106" spans="3:6" ht="16.5" x14ac:dyDescent="0.25">
      <c r="C106" s="3"/>
      <c r="D106" s="3"/>
      <c r="E106" s="4"/>
      <c r="F106" s="4"/>
    </row>
    <row r="107" spans="3:6" ht="16.5" x14ac:dyDescent="0.25">
      <c r="C107" s="3"/>
      <c r="D107" s="3"/>
      <c r="E107" s="4"/>
      <c r="F107" s="4"/>
    </row>
    <row r="108" spans="3:6" ht="16.5" x14ac:dyDescent="0.25">
      <c r="C108" s="3"/>
      <c r="D108" s="3"/>
    </row>
    <row r="109" spans="3:6" ht="16.5" x14ac:dyDescent="0.25">
      <c r="C109" s="3"/>
      <c r="D109" s="3"/>
    </row>
    <row r="110" spans="3:6" ht="16.5" x14ac:dyDescent="0.25">
      <c r="C110" s="3"/>
      <c r="D110" s="3"/>
    </row>
    <row r="111" spans="3:6" ht="16.5" x14ac:dyDescent="0.25">
      <c r="C111" s="3"/>
      <c r="D111" s="3"/>
    </row>
    <row r="112" spans="3:6" ht="16.5" x14ac:dyDescent="0.25">
      <c r="C112" s="3"/>
      <c r="D112" s="3"/>
    </row>
    <row r="113" spans="3:4" ht="16.5" x14ac:dyDescent="0.25">
      <c r="C113" s="3"/>
      <c r="D113" s="3"/>
    </row>
    <row r="114" spans="3:4" ht="16.5" x14ac:dyDescent="0.25">
      <c r="C114" s="3"/>
      <c r="D114" s="3"/>
    </row>
    <row r="115" spans="3:4" ht="16.5" x14ac:dyDescent="0.25">
      <c r="C115" s="3"/>
      <c r="D115" s="3"/>
    </row>
    <row r="116" spans="3:4" ht="16.5" x14ac:dyDescent="0.25">
      <c r="C116" s="3"/>
      <c r="D116" s="3"/>
    </row>
    <row r="117" spans="3:4" ht="16.5" x14ac:dyDescent="0.25">
      <c r="C117" s="3"/>
      <c r="D117" s="3"/>
    </row>
    <row r="118" spans="3:4" ht="16.5" x14ac:dyDescent="0.25">
      <c r="C118" s="3"/>
      <c r="D118" s="3"/>
    </row>
    <row r="119" spans="3:4" ht="16.5" x14ac:dyDescent="0.25">
      <c r="C119" s="3"/>
      <c r="D119" s="3"/>
    </row>
    <row r="120" spans="3:4" ht="16.5" x14ac:dyDescent="0.25">
      <c r="C120" s="3"/>
      <c r="D120" s="3"/>
    </row>
    <row r="121" spans="3:4" ht="16.5" x14ac:dyDescent="0.25">
      <c r="C121" s="3"/>
      <c r="D121" s="3"/>
    </row>
    <row r="122" spans="3:4" ht="16.5" x14ac:dyDescent="0.25">
      <c r="C122" s="3"/>
      <c r="D122" s="3"/>
    </row>
    <row r="123" spans="3:4" ht="16.5" x14ac:dyDescent="0.25">
      <c r="C123" s="3"/>
      <c r="D123" s="3"/>
    </row>
    <row r="124" spans="3:4" ht="16.5" x14ac:dyDescent="0.25">
      <c r="C124" s="3"/>
      <c r="D124" s="3"/>
    </row>
    <row r="125" spans="3:4" ht="16.5" x14ac:dyDescent="0.25">
      <c r="C125" s="3"/>
      <c r="D125" s="3"/>
    </row>
    <row r="126" spans="3:4" ht="16.5" x14ac:dyDescent="0.25">
      <c r="C126" s="3"/>
      <c r="D126" s="3"/>
    </row>
    <row r="127" spans="3:4" ht="16.5" x14ac:dyDescent="0.25">
      <c r="C127" s="3"/>
      <c r="D127" s="3"/>
    </row>
    <row r="128" spans="3:4" ht="16.5" x14ac:dyDescent="0.25">
      <c r="C128" s="3"/>
      <c r="D128" s="3"/>
    </row>
    <row r="129" spans="3:4" ht="16.5" x14ac:dyDescent="0.25">
      <c r="C129" s="3"/>
      <c r="D129" s="3"/>
    </row>
    <row r="130" spans="3:4" ht="16.5" x14ac:dyDescent="0.25">
      <c r="C130" s="3"/>
      <c r="D130" s="3"/>
    </row>
    <row r="131" spans="3:4" ht="16.5" x14ac:dyDescent="0.25">
      <c r="C131" s="3"/>
      <c r="D131" s="3"/>
    </row>
    <row r="132" spans="3:4" ht="16.5" x14ac:dyDescent="0.25">
      <c r="C132" s="3"/>
      <c r="D132" s="3"/>
    </row>
    <row r="133" spans="3:4" ht="16.5" x14ac:dyDescent="0.25">
      <c r="C133" s="3"/>
      <c r="D133" s="3"/>
    </row>
    <row r="134" spans="3:4" ht="16.5" x14ac:dyDescent="0.25">
      <c r="C134" s="3"/>
      <c r="D134" s="3"/>
    </row>
    <row r="135" spans="3:4" ht="16.5" x14ac:dyDescent="0.25">
      <c r="C135" s="3"/>
      <c r="D135" s="3"/>
    </row>
    <row r="136" spans="3:4" ht="16.5" x14ac:dyDescent="0.25">
      <c r="C136" s="3"/>
      <c r="D136" s="3"/>
    </row>
    <row r="137" spans="3:4" ht="16.5" x14ac:dyDescent="0.25">
      <c r="C137" s="3"/>
      <c r="D137" s="3"/>
    </row>
    <row r="138" spans="3:4" ht="16.5" x14ac:dyDescent="0.25">
      <c r="C138" s="3"/>
      <c r="D138" s="3"/>
    </row>
    <row r="139" spans="3:4" ht="16.5" x14ac:dyDescent="0.25">
      <c r="C139" s="3"/>
      <c r="D139" s="3"/>
    </row>
  </sheetData>
  <sheetProtection insertRows="0"/>
  <mergeCells count="9">
    <mergeCell ref="D2:F2"/>
    <mergeCell ref="B5:F5"/>
    <mergeCell ref="D3:F3"/>
    <mergeCell ref="E79:F79"/>
    <mergeCell ref="E74:F74"/>
    <mergeCell ref="E75:F75"/>
    <mergeCell ref="E76:F76"/>
    <mergeCell ref="E77:F77"/>
    <mergeCell ref="E78:F78"/>
  </mergeCells>
  <phoneticPr fontId="15" type="noConversion"/>
  <conditionalFormatting sqref="F9 F49">
    <cfRule type="cellIs" dxfId="2" priority="1" stopIfTrue="1" operator="equal">
      <formula>0</formula>
    </cfRule>
  </conditionalFormatting>
  <pageMargins left="0.31496062992125984" right="0.31496062992125984" top="0.31496062992125984" bottom="0.27559055118110237" header="0.31496062992125984" footer="0.31496062992125984"/>
  <pageSetup paperSize="9" scale="78" orientation="portrait" r:id="rId1"/>
  <ignoredErrors>
    <ignoredError sqref="D9:E9 B9 B49 D49:E49" numberStoredAsText="1"/>
    <ignoredError sqref="B37:B45 B62:B67 B22:B36" twoDigitTextYea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W34"/>
  <sheetViews>
    <sheetView showGridLines="0" zoomScale="60" zoomScaleNormal="60" workbookViewId="0">
      <selection activeCell="M9" sqref="M9:O9"/>
    </sheetView>
  </sheetViews>
  <sheetFormatPr defaultRowHeight="12.75" x14ac:dyDescent="0.2"/>
  <cols>
    <col min="1" max="1" width="3" customWidth="1"/>
    <col min="2" max="2" width="5.5703125" customWidth="1"/>
    <col min="3" max="3" width="38" customWidth="1"/>
    <col min="4" max="23" width="18.85546875" customWidth="1"/>
  </cols>
  <sheetData>
    <row r="2" spans="2:23" ht="15.75" x14ac:dyDescent="0.25">
      <c r="U2" s="403" t="s">
        <v>309</v>
      </c>
      <c r="V2" s="403"/>
      <c r="W2" s="403"/>
    </row>
    <row r="3" spans="2:23" ht="35.25" customHeight="1" x14ac:dyDescent="0.2">
      <c r="U3" s="404" t="s">
        <v>417</v>
      </c>
      <c r="V3" s="405"/>
      <c r="W3" s="405"/>
    </row>
    <row r="4" spans="2:23" ht="15" customHeight="1" x14ac:dyDescent="0.2">
      <c r="J4" s="100"/>
      <c r="K4" s="101"/>
    </row>
    <row r="5" spans="2:23" ht="28.5" customHeight="1" x14ac:dyDescent="0.2">
      <c r="B5" s="415" t="s">
        <v>452</v>
      </c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  <c r="O5" s="415"/>
      <c r="P5" s="415"/>
      <c r="Q5" s="415"/>
      <c r="R5" s="415"/>
      <c r="S5" s="415"/>
      <c r="T5" s="415"/>
      <c r="U5" s="415"/>
      <c r="V5" s="415"/>
      <c r="W5" s="415"/>
    </row>
    <row r="6" spans="2:23" s="230" customFormat="1" ht="28.5" customHeight="1" x14ac:dyDescent="0.2">
      <c r="B6" s="231"/>
      <c r="C6" s="231"/>
      <c r="D6" s="231"/>
      <c r="E6" s="256"/>
      <c r="F6" s="256"/>
      <c r="G6" s="256"/>
      <c r="H6" s="231"/>
      <c r="I6" s="231"/>
      <c r="J6" s="251"/>
      <c r="K6" s="255" t="s">
        <v>577</v>
      </c>
      <c r="L6" s="252"/>
      <c r="M6" s="252"/>
      <c r="N6" s="253" t="s">
        <v>519</v>
      </c>
      <c r="O6" s="231"/>
      <c r="P6" s="231"/>
      <c r="Q6" s="231"/>
      <c r="R6" s="231"/>
      <c r="S6" s="231"/>
      <c r="T6" s="231"/>
    </row>
    <row r="7" spans="2:23" s="230" customFormat="1" ht="15.75" customHeight="1" x14ac:dyDescent="0.25">
      <c r="B7" s="414" t="s">
        <v>22</v>
      </c>
      <c r="C7" s="414"/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414"/>
      <c r="O7" s="414"/>
      <c r="P7" s="414"/>
      <c r="Q7" s="414"/>
      <c r="R7" s="414"/>
      <c r="S7" s="414"/>
      <c r="T7" s="414"/>
      <c r="U7" s="414"/>
      <c r="V7" s="414"/>
      <c r="W7" s="414"/>
    </row>
    <row r="8" spans="2:23" ht="13.5" customHeight="1" x14ac:dyDescent="0.3">
      <c r="B8" s="254"/>
      <c r="C8" s="254"/>
      <c r="D8" s="258"/>
      <c r="E8" s="258"/>
      <c r="F8" s="254"/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254"/>
    </row>
    <row r="9" spans="2:23" ht="54" customHeight="1" x14ac:dyDescent="0.2">
      <c r="B9" s="406" t="s">
        <v>87</v>
      </c>
      <c r="C9" s="407" t="s">
        <v>185</v>
      </c>
      <c r="D9" s="260" t="s">
        <v>576</v>
      </c>
      <c r="E9" s="420"/>
      <c r="F9" s="420"/>
      <c r="G9" s="421"/>
      <c r="H9" s="260" t="s">
        <v>576</v>
      </c>
      <c r="I9" s="420"/>
      <c r="J9" s="420"/>
      <c r="K9" s="421"/>
      <c r="L9" s="260" t="s">
        <v>576</v>
      </c>
      <c r="M9" s="420"/>
      <c r="N9" s="420"/>
      <c r="O9" s="421"/>
      <c r="P9" s="411" t="s">
        <v>308</v>
      </c>
      <c r="Q9" s="412"/>
      <c r="R9" s="412"/>
      <c r="S9" s="413"/>
      <c r="T9" s="416" t="s">
        <v>450</v>
      </c>
      <c r="U9" s="417"/>
      <c r="V9" s="447" t="s">
        <v>574</v>
      </c>
      <c r="W9" s="448"/>
    </row>
    <row r="10" spans="2:23" s="257" customFormat="1" ht="54" customHeight="1" x14ac:dyDescent="0.2">
      <c r="B10" s="406"/>
      <c r="C10" s="407"/>
      <c r="D10" s="409" t="s">
        <v>594</v>
      </c>
      <c r="E10" s="410"/>
      <c r="F10" s="452" t="s">
        <v>573</v>
      </c>
      <c r="G10" s="452"/>
      <c r="H10" s="453" t="s">
        <v>594</v>
      </c>
      <c r="I10" s="454"/>
      <c r="J10" s="452" t="s">
        <v>573</v>
      </c>
      <c r="K10" s="452"/>
      <c r="L10" s="453" t="s">
        <v>594</v>
      </c>
      <c r="M10" s="454"/>
      <c r="N10" s="452" t="s">
        <v>573</v>
      </c>
      <c r="O10" s="452"/>
      <c r="P10" s="409" t="s">
        <v>594</v>
      </c>
      <c r="Q10" s="410"/>
      <c r="R10" s="452" t="s">
        <v>573</v>
      </c>
      <c r="S10" s="452"/>
      <c r="T10" s="418"/>
      <c r="U10" s="419"/>
      <c r="V10" s="449"/>
      <c r="W10" s="450"/>
    </row>
    <row r="11" spans="2:23" s="241" customFormat="1" ht="54" customHeight="1" x14ac:dyDescent="0.2">
      <c r="B11" s="406"/>
      <c r="C11" s="408"/>
      <c r="D11" s="259" t="s">
        <v>581</v>
      </c>
      <c r="E11" s="259" t="s">
        <v>582</v>
      </c>
      <c r="F11" s="259" t="s">
        <v>581</v>
      </c>
      <c r="G11" s="259" t="s">
        <v>582</v>
      </c>
      <c r="H11" s="259" t="s">
        <v>581</v>
      </c>
      <c r="I11" s="259" t="s">
        <v>582</v>
      </c>
      <c r="J11" s="259" t="s">
        <v>581</v>
      </c>
      <c r="K11" s="259" t="s">
        <v>582</v>
      </c>
      <c r="L11" s="259" t="s">
        <v>581</v>
      </c>
      <c r="M11" s="259" t="s">
        <v>582</v>
      </c>
      <c r="N11" s="259" t="s">
        <v>581</v>
      </c>
      <c r="O11" s="259" t="s">
        <v>582</v>
      </c>
      <c r="P11" s="259" t="s">
        <v>581</v>
      </c>
      <c r="Q11" s="259" t="s">
        <v>582</v>
      </c>
      <c r="R11" s="451" t="s">
        <v>581</v>
      </c>
      <c r="S11" s="451" t="s">
        <v>582</v>
      </c>
      <c r="T11" s="245" t="s">
        <v>581</v>
      </c>
      <c r="U11" s="245" t="s">
        <v>582</v>
      </c>
      <c r="V11" s="451" t="s">
        <v>581</v>
      </c>
      <c r="W11" s="451" t="s">
        <v>582</v>
      </c>
    </row>
    <row r="12" spans="2:23" ht="26.25" customHeight="1" x14ac:dyDescent="0.2">
      <c r="B12" s="406"/>
      <c r="C12" s="408"/>
      <c r="D12" s="109" t="s">
        <v>508</v>
      </c>
      <c r="E12" s="109" t="s">
        <v>119</v>
      </c>
      <c r="F12" s="109" t="s">
        <v>508</v>
      </c>
      <c r="G12" s="109" t="s">
        <v>119</v>
      </c>
      <c r="H12" s="109" t="s">
        <v>508</v>
      </c>
      <c r="I12" s="109" t="s">
        <v>119</v>
      </c>
      <c r="J12" s="109" t="s">
        <v>508</v>
      </c>
      <c r="K12" s="109" t="s">
        <v>119</v>
      </c>
      <c r="L12" s="109" t="s">
        <v>508</v>
      </c>
      <c r="M12" s="109" t="s">
        <v>119</v>
      </c>
      <c r="N12" s="109" t="s">
        <v>508</v>
      </c>
      <c r="O12" s="109" t="s">
        <v>119</v>
      </c>
      <c r="P12" s="246" t="s">
        <v>575</v>
      </c>
      <c r="Q12" s="247" t="s">
        <v>119</v>
      </c>
      <c r="R12" s="455" t="s">
        <v>575</v>
      </c>
      <c r="S12" s="456" t="s">
        <v>119</v>
      </c>
      <c r="T12" s="455" t="s">
        <v>575</v>
      </c>
      <c r="U12" s="456" t="s">
        <v>119</v>
      </c>
      <c r="V12" s="455" t="s">
        <v>575</v>
      </c>
      <c r="W12" s="456" t="s">
        <v>119</v>
      </c>
    </row>
    <row r="13" spans="2:23" ht="19.5" customHeight="1" x14ac:dyDescent="0.2">
      <c r="B13" s="102" t="s">
        <v>8</v>
      </c>
      <c r="C13" s="102" t="s">
        <v>6</v>
      </c>
      <c r="D13" s="102">
        <v>1</v>
      </c>
      <c r="E13" s="102">
        <v>2</v>
      </c>
      <c r="F13" s="102">
        <f>E13+1</f>
        <v>3</v>
      </c>
      <c r="G13" s="102">
        <f t="shared" ref="G13:W13" si="0">F13+1</f>
        <v>4</v>
      </c>
      <c r="H13" s="102">
        <f t="shared" si="0"/>
        <v>5</v>
      </c>
      <c r="I13" s="102">
        <f t="shared" si="0"/>
        <v>6</v>
      </c>
      <c r="J13" s="102">
        <f t="shared" si="0"/>
        <v>7</v>
      </c>
      <c r="K13" s="102">
        <f t="shared" si="0"/>
        <v>8</v>
      </c>
      <c r="L13" s="102">
        <f t="shared" si="0"/>
        <v>9</v>
      </c>
      <c r="M13" s="102">
        <f t="shared" si="0"/>
        <v>10</v>
      </c>
      <c r="N13" s="102">
        <f t="shared" si="0"/>
        <v>11</v>
      </c>
      <c r="O13" s="102">
        <f t="shared" si="0"/>
        <v>12</v>
      </c>
      <c r="P13" s="102">
        <f t="shared" si="0"/>
        <v>13</v>
      </c>
      <c r="Q13" s="102">
        <f t="shared" si="0"/>
        <v>14</v>
      </c>
      <c r="R13" s="102">
        <f t="shared" si="0"/>
        <v>15</v>
      </c>
      <c r="S13" s="102">
        <f t="shared" si="0"/>
        <v>16</v>
      </c>
      <c r="T13" s="102">
        <f t="shared" si="0"/>
        <v>17</v>
      </c>
      <c r="U13" s="102">
        <f t="shared" si="0"/>
        <v>18</v>
      </c>
      <c r="V13" s="102">
        <f t="shared" si="0"/>
        <v>19</v>
      </c>
      <c r="W13" s="102">
        <f t="shared" si="0"/>
        <v>20</v>
      </c>
    </row>
    <row r="14" spans="2:23" ht="33" x14ac:dyDescent="0.2">
      <c r="B14" s="104">
        <v>1</v>
      </c>
      <c r="C14" s="105" t="s">
        <v>486</v>
      </c>
      <c r="D14" s="248">
        <f>SUM(D15:D16)</f>
        <v>0</v>
      </c>
      <c r="E14" s="248">
        <f t="shared" ref="E14:W14" si="1">SUM(E15:E16)</f>
        <v>0</v>
      </c>
      <c r="F14" s="248">
        <f t="shared" si="1"/>
        <v>0</v>
      </c>
      <c r="G14" s="248">
        <f t="shared" si="1"/>
        <v>0</v>
      </c>
      <c r="H14" s="248">
        <f t="shared" si="1"/>
        <v>0</v>
      </c>
      <c r="I14" s="248">
        <f t="shared" si="1"/>
        <v>0</v>
      </c>
      <c r="J14" s="248">
        <f t="shared" si="1"/>
        <v>0</v>
      </c>
      <c r="K14" s="248">
        <f t="shared" si="1"/>
        <v>0</v>
      </c>
      <c r="L14" s="248">
        <f t="shared" si="1"/>
        <v>0</v>
      </c>
      <c r="M14" s="248">
        <f t="shared" si="1"/>
        <v>0</v>
      </c>
      <c r="N14" s="248">
        <f t="shared" si="1"/>
        <v>0</v>
      </c>
      <c r="O14" s="248">
        <f t="shared" si="1"/>
        <v>0</v>
      </c>
      <c r="P14" s="248">
        <f t="shared" si="1"/>
        <v>0</v>
      </c>
      <c r="Q14" s="248">
        <f t="shared" si="1"/>
        <v>0</v>
      </c>
      <c r="R14" s="248">
        <f t="shared" si="1"/>
        <v>0</v>
      </c>
      <c r="S14" s="248">
        <f t="shared" si="1"/>
        <v>0</v>
      </c>
      <c r="T14" s="248">
        <f t="shared" si="1"/>
        <v>0</v>
      </c>
      <c r="U14" s="248">
        <f t="shared" si="1"/>
        <v>0</v>
      </c>
      <c r="V14" s="248">
        <f t="shared" si="1"/>
        <v>0</v>
      </c>
      <c r="W14" s="248">
        <f t="shared" si="1"/>
        <v>0</v>
      </c>
    </row>
    <row r="15" spans="2:23" ht="26.25" customHeight="1" x14ac:dyDescent="0.2">
      <c r="B15" s="106" t="s">
        <v>88</v>
      </c>
      <c r="C15" s="107" t="s">
        <v>306</v>
      </c>
      <c r="D15" s="250"/>
      <c r="E15" s="250"/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48">
        <f>D15+H15+L15</f>
        <v>0</v>
      </c>
      <c r="Q15" s="248">
        <f>E15+I15+M15</f>
        <v>0</v>
      </c>
      <c r="R15" s="248">
        <f>F15+J15+N15</f>
        <v>0</v>
      </c>
      <c r="S15" s="248">
        <f>G15+K15+O15</f>
        <v>0</v>
      </c>
      <c r="T15" s="249"/>
      <c r="U15" s="249"/>
      <c r="V15" s="249"/>
      <c r="W15" s="249"/>
    </row>
    <row r="16" spans="2:23" ht="27.75" customHeight="1" x14ac:dyDescent="0.2">
      <c r="B16" s="106" t="s">
        <v>94</v>
      </c>
      <c r="C16" s="107" t="s">
        <v>307</v>
      </c>
      <c r="D16" s="250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48">
        <f t="shared" ref="P16:Q17" si="2">D16+H16+L16</f>
        <v>0</v>
      </c>
      <c r="Q16" s="248">
        <f t="shared" si="2"/>
        <v>0</v>
      </c>
      <c r="R16" s="248">
        <f t="shared" ref="R16:R17" si="3">F16+J16+N16</f>
        <v>0</v>
      </c>
      <c r="S16" s="248">
        <f t="shared" ref="S16:S17" si="4">G16+K16+O16</f>
        <v>0</v>
      </c>
      <c r="T16" s="249"/>
      <c r="U16" s="249"/>
      <c r="V16" s="249"/>
      <c r="W16" s="249"/>
    </row>
    <row r="17" spans="2:23" ht="63.75" customHeight="1" x14ac:dyDescent="0.2">
      <c r="B17" s="106" t="s">
        <v>122</v>
      </c>
      <c r="C17" s="108" t="s">
        <v>451</v>
      </c>
      <c r="D17" s="250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48">
        <f t="shared" si="2"/>
        <v>0</v>
      </c>
      <c r="Q17" s="248">
        <f t="shared" si="2"/>
        <v>0</v>
      </c>
      <c r="R17" s="248">
        <f t="shared" si="3"/>
        <v>0</v>
      </c>
      <c r="S17" s="248">
        <f t="shared" si="4"/>
        <v>0</v>
      </c>
      <c r="T17" s="249"/>
      <c r="U17" s="249"/>
      <c r="V17" s="249"/>
      <c r="W17" s="249"/>
    </row>
    <row r="18" spans="2:23" ht="42.75" customHeight="1" x14ac:dyDescent="0.2">
      <c r="B18" s="422" t="s">
        <v>485</v>
      </c>
      <c r="C18" s="422"/>
      <c r="D18" s="422"/>
      <c r="E18" s="422"/>
      <c r="F18" s="422"/>
      <c r="G18" s="422"/>
      <c r="H18" s="422"/>
      <c r="I18" s="422"/>
      <c r="J18" s="422"/>
      <c r="K18" s="422"/>
      <c r="L18" s="422"/>
      <c r="M18" s="422"/>
    </row>
    <row r="19" spans="2:23" ht="35.25" customHeight="1" x14ac:dyDescent="0.2">
      <c r="B19" s="206"/>
      <c r="C19" s="232" t="s">
        <v>569</v>
      </c>
      <c r="F19" s="206"/>
      <c r="G19" s="206"/>
      <c r="H19" s="206"/>
      <c r="I19" s="206"/>
      <c r="J19" s="206"/>
      <c r="K19" s="206"/>
      <c r="L19" s="103"/>
      <c r="M19" s="103"/>
      <c r="N19" s="103"/>
      <c r="O19" s="103"/>
      <c r="T19" s="295"/>
      <c r="U19" s="295"/>
    </row>
    <row r="20" spans="2:23" ht="18.75" customHeight="1" x14ac:dyDescent="0.2">
      <c r="B20" s="103"/>
      <c r="C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T20" s="376" t="s">
        <v>12</v>
      </c>
      <c r="U20" s="376"/>
    </row>
    <row r="21" spans="2:23" ht="18.75" x14ac:dyDescent="0.2">
      <c r="B21" s="103"/>
      <c r="C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T21" s="295"/>
      <c r="U21" s="295"/>
    </row>
    <row r="22" spans="2:23" ht="18.75" x14ac:dyDescent="0.2">
      <c r="B22" s="103"/>
      <c r="C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T22" s="376" t="s">
        <v>563</v>
      </c>
      <c r="U22" s="376"/>
    </row>
    <row r="23" spans="2:23" ht="18.75" x14ac:dyDescent="0.2">
      <c r="L23" s="103"/>
      <c r="M23" s="103"/>
      <c r="N23" s="103"/>
      <c r="O23" s="103"/>
      <c r="T23" s="295"/>
      <c r="U23" s="295"/>
    </row>
    <row r="24" spans="2:23" ht="12.75" customHeight="1" x14ac:dyDescent="0.2">
      <c r="L24" s="103"/>
      <c r="M24" s="103"/>
      <c r="N24" s="103"/>
      <c r="O24" s="103"/>
      <c r="T24" s="376" t="s">
        <v>564</v>
      </c>
      <c r="U24" s="376"/>
    </row>
    <row r="25" spans="2:23" ht="18.75" x14ac:dyDescent="0.2">
      <c r="L25" s="103"/>
      <c r="M25" s="103"/>
      <c r="N25" s="103"/>
      <c r="O25" s="103"/>
    </row>
    <row r="26" spans="2:23" ht="18.75" x14ac:dyDescent="0.2">
      <c r="L26" s="103"/>
      <c r="M26" s="103"/>
      <c r="N26" s="103"/>
      <c r="O26" s="103"/>
    </row>
    <row r="29" spans="2:23" x14ac:dyDescent="0.2">
      <c r="F29" s="230"/>
      <c r="G29" s="230"/>
      <c r="H29" s="230"/>
      <c r="I29" s="230"/>
      <c r="J29" s="230"/>
      <c r="K29" s="230"/>
      <c r="L29" s="230"/>
      <c r="M29" s="230"/>
      <c r="N29" s="230"/>
      <c r="O29" s="230"/>
    </row>
    <row r="30" spans="2:23" x14ac:dyDescent="0.2">
      <c r="F30" s="230"/>
      <c r="G30" s="230"/>
      <c r="H30" s="230"/>
      <c r="I30" s="230"/>
      <c r="J30" s="230"/>
      <c r="K30" s="230"/>
      <c r="L30" s="230"/>
      <c r="M30" s="230"/>
      <c r="N30" s="230"/>
      <c r="O30" s="230"/>
    </row>
    <row r="31" spans="2:23" ht="18.75" customHeight="1" x14ac:dyDescent="0.2">
      <c r="F31" s="230"/>
      <c r="G31" s="230"/>
      <c r="H31" s="230"/>
      <c r="I31" s="230"/>
      <c r="J31" s="230"/>
      <c r="K31" s="230"/>
      <c r="L31" s="230"/>
      <c r="M31" s="230"/>
      <c r="N31" s="230"/>
      <c r="O31" s="230"/>
    </row>
    <row r="32" spans="2:23" x14ac:dyDescent="0.2">
      <c r="F32" s="230"/>
      <c r="G32" s="230"/>
      <c r="H32" s="230"/>
      <c r="I32" s="230"/>
      <c r="J32" s="230"/>
      <c r="K32" s="230"/>
      <c r="L32" s="230"/>
      <c r="M32" s="230"/>
      <c r="N32" s="230"/>
      <c r="O32" s="230"/>
    </row>
    <row r="33" spans="6:15" x14ac:dyDescent="0.2">
      <c r="F33" s="230"/>
      <c r="G33" s="230"/>
      <c r="H33" s="230"/>
      <c r="I33" s="230"/>
      <c r="J33" s="230"/>
      <c r="K33" s="230"/>
      <c r="L33" s="230"/>
      <c r="M33" s="230"/>
      <c r="N33" s="230"/>
      <c r="O33" s="230"/>
    </row>
    <row r="34" spans="6:15" x14ac:dyDescent="0.2">
      <c r="F34" s="230"/>
      <c r="G34" s="230"/>
      <c r="H34" s="230"/>
      <c r="I34" s="230"/>
      <c r="J34" s="230"/>
      <c r="K34" s="230"/>
      <c r="L34" s="230"/>
      <c r="M34" s="230"/>
      <c r="N34" s="230"/>
      <c r="O34" s="230"/>
    </row>
  </sheetData>
  <mergeCells count="27">
    <mergeCell ref="I9:K9"/>
    <mergeCell ref="M9:O9"/>
    <mergeCell ref="L10:M10"/>
    <mergeCell ref="N10:O10"/>
    <mergeCell ref="T23:U23"/>
    <mergeCell ref="T24:U24"/>
    <mergeCell ref="B18:M18"/>
    <mergeCell ref="T19:U19"/>
    <mergeCell ref="T20:U20"/>
    <mergeCell ref="T21:U21"/>
    <mergeCell ref="T22:U22"/>
    <mergeCell ref="U2:W2"/>
    <mergeCell ref="U3:W3"/>
    <mergeCell ref="B9:B12"/>
    <mergeCell ref="C9:C12"/>
    <mergeCell ref="H10:I10"/>
    <mergeCell ref="J10:K10"/>
    <mergeCell ref="D10:E10"/>
    <mergeCell ref="F10:G10"/>
    <mergeCell ref="P10:Q10"/>
    <mergeCell ref="R10:S10"/>
    <mergeCell ref="P9:S9"/>
    <mergeCell ref="B7:W7"/>
    <mergeCell ref="B5:W5"/>
    <mergeCell ref="T9:U10"/>
    <mergeCell ref="V9:W10"/>
    <mergeCell ref="E9:G9"/>
  </mergeCells>
  <conditionalFormatting sqref="D14:W14">
    <cfRule type="cellIs" dxfId="1" priority="2" stopIfTrue="1" operator="equal">
      <formula>0</formula>
    </cfRule>
  </conditionalFormatting>
  <conditionalFormatting sqref="P15:S17">
    <cfRule type="cellIs" dxfId="0" priority="1" stopIfTrue="1" operator="equal">
      <formula>0</formula>
    </cfRule>
  </conditionalFormatting>
  <dataValidations count="3">
    <dataValidation type="list" allowBlank="1" showInputMessage="1" showErrorMessage="1" sqref="E9 I9 M9" xr:uid="{5B18178D-DA78-4EBB-86A7-203659764237}">
      <formula1>"січень, лютий, березень, квітень, травень, червень, липень, серпень, вересень, жовтень, листопад, грудень"</formula1>
    </dataValidation>
    <dataValidation type="list" allowBlank="1" showErrorMessage="1" sqref="L6" xr:uid="{417CBA4F-BE3B-48D5-8E9C-5DFDC65F5F70}">
      <formula1>"оберіть, березень, червень, вересень, грудень"</formula1>
    </dataValidation>
    <dataValidation type="list" allowBlank="1" showInputMessage="1" showErrorMessage="1" sqref="M6" xr:uid="{21E2109D-90BB-4834-AFEE-34F7DCBBF66E}">
      <formula1>"оберіть, 2025, 2026, 2027, 2028, 2029, 2030, 2031, 2032, 2033"</formula1>
    </dataValidation>
  </dataValidations>
  <printOptions horizontalCentered="1"/>
  <pageMargins left="0.11811023622047245" right="0.11811023622047245" top="0.15748031496062992" bottom="0.15748031496062992" header="0.11811023622047245" footer="0.11811023622047245"/>
  <pageSetup paperSize="9" scale="6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EC398-2A84-4D2E-B080-C35E15DA931C}">
  <dimension ref="B2:P33"/>
  <sheetViews>
    <sheetView showGridLines="0" topLeftCell="A4" zoomScaleNormal="100" workbookViewId="0">
      <selection activeCell="M9" sqref="M9:O9"/>
    </sheetView>
  </sheetViews>
  <sheetFormatPr defaultRowHeight="12.75" x14ac:dyDescent="0.2"/>
  <cols>
    <col min="1" max="1" width="3" style="263" customWidth="1"/>
    <col min="2" max="2" width="5.5703125" style="263" customWidth="1"/>
    <col min="3" max="3" width="38" style="263" customWidth="1"/>
    <col min="4" max="7" width="18.85546875" style="263" customWidth="1"/>
    <col min="8" max="8" width="22.85546875" style="263" customWidth="1"/>
    <col min="9" max="9" width="22.140625" style="263" customWidth="1"/>
    <col min="10" max="16" width="18.85546875" style="263" customWidth="1"/>
    <col min="17" max="16384" width="9.140625" style="263"/>
  </cols>
  <sheetData>
    <row r="2" spans="2:16" ht="15.75" x14ac:dyDescent="0.25">
      <c r="J2" s="426" t="s">
        <v>436</v>
      </c>
      <c r="K2" s="426"/>
      <c r="L2" s="272"/>
    </row>
    <row r="3" spans="2:16" ht="44.25" customHeight="1" x14ac:dyDescent="0.2">
      <c r="J3" s="404" t="s">
        <v>417</v>
      </c>
      <c r="K3" s="404"/>
      <c r="L3" s="1"/>
    </row>
    <row r="4" spans="2:16" ht="15" customHeight="1" x14ac:dyDescent="0.2">
      <c r="I4" s="100"/>
      <c r="J4" s="101"/>
    </row>
    <row r="5" spans="2:16" ht="28.5" customHeight="1" x14ac:dyDescent="0.2">
      <c r="B5" s="415" t="s">
        <v>597</v>
      </c>
      <c r="C5" s="415"/>
      <c r="D5" s="415"/>
      <c r="E5" s="415"/>
      <c r="F5" s="415"/>
      <c r="G5" s="415"/>
      <c r="H5" s="415"/>
      <c r="I5" s="415"/>
      <c r="J5" s="415"/>
      <c r="K5" s="415"/>
      <c r="L5" s="270"/>
      <c r="M5" s="270"/>
      <c r="N5" s="270"/>
      <c r="O5" s="270"/>
      <c r="P5" s="270"/>
    </row>
    <row r="6" spans="2:16" ht="28.5" customHeight="1" x14ac:dyDescent="0.2">
      <c r="B6" s="264"/>
      <c r="C6" s="264"/>
      <c r="D6" s="251"/>
      <c r="E6" s="255" t="s">
        <v>577</v>
      </c>
      <c r="F6" s="252"/>
      <c r="G6" s="252"/>
      <c r="H6" s="253" t="s">
        <v>519</v>
      </c>
      <c r="I6" s="264"/>
      <c r="J6" s="264"/>
      <c r="K6" s="264"/>
    </row>
    <row r="7" spans="2:16" ht="15.75" customHeight="1" x14ac:dyDescent="0.25">
      <c r="B7" s="414" t="s">
        <v>22</v>
      </c>
      <c r="C7" s="414"/>
      <c r="D7" s="414"/>
      <c r="E7" s="414"/>
      <c r="F7" s="414"/>
      <c r="G7" s="414"/>
      <c r="H7" s="414"/>
      <c r="I7" s="414"/>
      <c r="J7" s="414"/>
      <c r="K7" s="414"/>
      <c r="L7" s="271"/>
      <c r="M7" s="271"/>
      <c r="N7" s="271"/>
      <c r="O7" s="271"/>
      <c r="P7" s="271"/>
    </row>
    <row r="8" spans="2:16" ht="13.5" customHeight="1" x14ac:dyDescent="0.3">
      <c r="B8" s="254"/>
      <c r="C8" s="254"/>
      <c r="D8" s="258"/>
      <c r="E8" s="258"/>
      <c r="F8" s="254"/>
      <c r="G8" s="254"/>
      <c r="H8" s="254"/>
      <c r="I8" s="254"/>
      <c r="J8" s="254"/>
      <c r="K8" s="254"/>
    </row>
    <row r="9" spans="2:16" s="261" customFormat="1" ht="63.75" customHeight="1" x14ac:dyDescent="0.25">
      <c r="B9" s="423" t="s">
        <v>87</v>
      </c>
      <c r="C9" s="423" t="s">
        <v>598</v>
      </c>
      <c r="D9" s="423" t="s">
        <v>599</v>
      </c>
      <c r="E9" s="423" t="s">
        <v>600</v>
      </c>
      <c r="F9" s="423" t="s">
        <v>601</v>
      </c>
      <c r="G9" s="423" t="s">
        <v>635</v>
      </c>
      <c r="H9" s="429" t="s">
        <v>605</v>
      </c>
      <c r="I9" s="429"/>
      <c r="J9" s="429" t="s">
        <v>636</v>
      </c>
      <c r="K9" s="429"/>
      <c r="L9" s="273"/>
      <c r="M9" s="273"/>
      <c r="N9" s="274"/>
      <c r="O9" s="274"/>
      <c r="P9" s="274"/>
    </row>
    <row r="10" spans="2:16" s="262" customFormat="1" ht="31.5" customHeight="1" x14ac:dyDescent="0.25">
      <c r="B10" s="424"/>
      <c r="C10" s="424"/>
      <c r="D10" s="424"/>
      <c r="E10" s="424"/>
      <c r="F10" s="424"/>
      <c r="G10" s="424"/>
      <c r="H10" s="427" t="s">
        <v>602</v>
      </c>
      <c r="I10" s="427" t="s">
        <v>603</v>
      </c>
      <c r="J10" s="275" t="s">
        <v>581</v>
      </c>
      <c r="K10" s="275" t="s">
        <v>582</v>
      </c>
      <c r="L10" s="276"/>
      <c r="M10" s="276"/>
      <c r="N10" s="277"/>
      <c r="O10" s="277"/>
      <c r="P10" s="277"/>
    </row>
    <row r="11" spans="2:16" s="262" customFormat="1" ht="19.5" customHeight="1" x14ac:dyDescent="0.25">
      <c r="B11" s="425"/>
      <c r="C11" s="425"/>
      <c r="D11" s="425"/>
      <c r="E11" s="425"/>
      <c r="F11" s="425"/>
      <c r="G11" s="425"/>
      <c r="H11" s="428"/>
      <c r="I11" s="428"/>
      <c r="J11" s="109" t="s">
        <v>508</v>
      </c>
      <c r="K11" s="109" t="s">
        <v>119</v>
      </c>
      <c r="L11" s="276"/>
      <c r="M11" s="276"/>
      <c r="N11" s="277"/>
      <c r="O11" s="277"/>
      <c r="P11" s="277"/>
    </row>
    <row r="12" spans="2:16" s="262" customFormat="1" ht="15.75" customHeight="1" x14ac:dyDescent="0.25">
      <c r="B12" s="278" t="s">
        <v>8</v>
      </c>
      <c r="C12" s="278" t="s">
        <v>6</v>
      </c>
      <c r="D12" s="279" t="s">
        <v>86</v>
      </c>
      <c r="E12" s="279">
        <v>1</v>
      </c>
      <c r="F12" s="279">
        <v>2</v>
      </c>
      <c r="G12" s="279">
        <v>3</v>
      </c>
      <c r="H12" s="280">
        <v>4</v>
      </c>
      <c r="I12" s="280">
        <v>5</v>
      </c>
      <c r="J12" s="280">
        <v>6</v>
      </c>
      <c r="K12" s="280">
        <v>7</v>
      </c>
      <c r="L12" s="276"/>
      <c r="M12" s="276"/>
      <c r="N12" s="277"/>
      <c r="O12" s="285"/>
      <c r="P12" s="277"/>
    </row>
    <row r="13" spans="2:16" s="262" customFormat="1" ht="63.75" customHeight="1" x14ac:dyDescent="0.25">
      <c r="B13" s="281" t="s">
        <v>121</v>
      </c>
      <c r="C13" s="282" t="s">
        <v>632</v>
      </c>
      <c r="D13" s="283" t="s">
        <v>631</v>
      </c>
      <c r="E13" s="284" t="s">
        <v>633</v>
      </c>
      <c r="F13" s="283" t="s">
        <v>634</v>
      </c>
      <c r="G13" s="283" t="s">
        <v>629</v>
      </c>
      <c r="H13" s="283" t="s">
        <v>629</v>
      </c>
      <c r="I13" s="283" t="s">
        <v>630</v>
      </c>
      <c r="J13" s="283"/>
      <c r="K13" s="283"/>
      <c r="L13" s="276"/>
      <c r="M13" s="276"/>
      <c r="N13" s="277"/>
      <c r="O13" s="285"/>
      <c r="P13" s="277"/>
    </row>
    <row r="14" spans="2:16" s="262" customFormat="1" ht="63.75" customHeight="1" x14ac:dyDescent="0.25">
      <c r="B14" s="281" t="s">
        <v>122</v>
      </c>
      <c r="C14" s="282"/>
      <c r="D14" s="283"/>
      <c r="E14" s="284"/>
      <c r="F14" s="283"/>
      <c r="G14" s="283"/>
      <c r="H14" s="283"/>
      <c r="I14" s="283"/>
      <c r="J14" s="283"/>
      <c r="K14" s="283"/>
      <c r="L14" s="276"/>
      <c r="M14" s="276"/>
      <c r="N14" s="277"/>
      <c r="O14" s="285"/>
      <c r="P14" s="277"/>
    </row>
    <row r="15" spans="2:16" s="262" customFormat="1" ht="63.75" customHeight="1" x14ac:dyDescent="0.25">
      <c r="B15" s="281" t="s">
        <v>123</v>
      </c>
      <c r="C15" s="282"/>
      <c r="D15" s="283"/>
      <c r="E15" s="284"/>
      <c r="F15" s="283"/>
      <c r="G15" s="283"/>
      <c r="H15" s="283"/>
      <c r="I15" s="283"/>
      <c r="J15" s="283"/>
      <c r="K15" s="283"/>
      <c r="L15" s="276"/>
      <c r="M15" s="276"/>
      <c r="N15" s="277"/>
      <c r="O15" s="285"/>
      <c r="P15" s="277"/>
    </row>
    <row r="16" spans="2:16" s="262" customFormat="1" ht="63.75" customHeight="1" x14ac:dyDescent="0.25">
      <c r="B16" s="281" t="s">
        <v>106</v>
      </c>
      <c r="C16" s="282"/>
      <c r="D16" s="283"/>
      <c r="E16" s="284"/>
      <c r="F16" s="283"/>
      <c r="G16" s="283"/>
      <c r="H16" s="283"/>
      <c r="I16" s="283"/>
      <c r="J16" s="283"/>
      <c r="K16" s="283"/>
      <c r="L16" s="276"/>
      <c r="M16" s="276"/>
      <c r="N16" s="277"/>
      <c r="O16" s="277"/>
      <c r="P16" s="277"/>
    </row>
    <row r="17" spans="2:16" s="262" customFormat="1" ht="63.75" customHeight="1" x14ac:dyDescent="0.25">
      <c r="B17" s="281" t="s">
        <v>108</v>
      </c>
      <c r="C17" s="282"/>
      <c r="D17" s="283"/>
      <c r="E17" s="284"/>
      <c r="F17" s="283"/>
      <c r="G17" s="283"/>
      <c r="H17" s="283"/>
      <c r="I17" s="283"/>
      <c r="J17" s="283"/>
      <c r="K17" s="283"/>
      <c r="L17" s="276"/>
      <c r="M17" s="276"/>
      <c r="N17" s="277"/>
      <c r="O17" s="277"/>
      <c r="P17" s="277"/>
    </row>
    <row r="18" spans="2:16" s="262" customFormat="1" ht="63.75" customHeight="1" x14ac:dyDescent="0.25">
      <c r="B18" s="281" t="s">
        <v>105</v>
      </c>
      <c r="C18" s="282"/>
      <c r="D18" s="283"/>
      <c r="E18" s="284"/>
      <c r="F18" s="283"/>
      <c r="G18" s="283"/>
      <c r="H18" s="283"/>
      <c r="I18" s="283"/>
      <c r="J18" s="283"/>
      <c r="K18" s="283"/>
      <c r="L18" s="276"/>
      <c r="M18" s="276"/>
      <c r="N18" s="277"/>
      <c r="O18" s="277"/>
      <c r="P18" s="277"/>
    </row>
    <row r="19" spans="2:16" s="262" customFormat="1" ht="63.75" customHeight="1" x14ac:dyDescent="0.25">
      <c r="B19" s="281" t="s">
        <v>604</v>
      </c>
      <c r="C19" s="282"/>
      <c r="D19" s="283"/>
      <c r="E19" s="284"/>
      <c r="F19" s="283"/>
      <c r="G19" s="283"/>
      <c r="H19" s="283"/>
      <c r="I19" s="283"/>
      <c r="J19" s="283"/>
      <c r="K19" s="283"/>
      <c r="L19" s="276"/>
      <c r="M19" s="276"/>
      <c r="N19" s="277"/>
      <c r="O19" s="277"/>
      <c r="P19" s="277"/>
    </row>
    <row r="20" spans="2:16" ht="42.75" customHeight="1" x14ac:dyDescent="0.2">
      <c r="B20" s="287"/>
      <c r="C20" s="287"/>
      <c r="D20" s="287"/>
      <c r="E20" s="287"/>
      <c r="F20" s="287"/>
      <c r="G20" s="287"/>
      <c r="H20" s="287"/>
      <c r="I20" s="287"/>
      <c r="J20" s="287"/>
      <c r="K20" s="287"/>
    </row>
    <row r="21" spans="2:16" ht="35.25" customHeight="1" x14ac:dyDescent="0.2">
      <c r="B21" s="206"/>
      <c r="C21" s="232" t="s">
        <v>569</v>
      </c>
      <c r="F21" s="206"/>
      <c r="G21" s="206"/>
      <c r="H21" s="206"/>
      <c r="J21" s="295"/>
      <c r="K21" s="295"/>
    </row>
    <row r="22" spans="2:16" ht="18.75" customHeight="1" x14ac:dyDescent="0.2">
      <c r="B22" s="103"/>
      <c r="C22" s="103"/>
      <c r="F22" s="103"/>
      <c r="G22" s="103"/>
      <c r="H22" s="103"/>
      <c r="J22" s="376" t="s">
        <v>12</v>
      </c>
      <c r="K22" s="376"/>
    </row>
    <row r="23" spans="2:16" ht="18.75" x14ac:dyDescent="0.2">
      <c r="B23" s="103"/>
      <c r="C23" s="103"/>
      <c r="F23" s="103"/>
      <c r="G23" s="103"/>
      <c r="H23" s="103"/>
      <c r="J23" s="295"/>
      <c r="K23" s="295"/>
    </row>
    <row r="24" spans="2:16" ht="18.75" x14ac:dyDescent="0.2">
      <c r="B24" s="103"/>
      <c r="C24" s="103"/>
      <c r="F24" s="103"/>
      <c r="G24" s="103"/>
      <c r="H24" s="103"/>
      <c r="J24" s="376" t="s">
        <v>563</v>
      </c>
      <c r="K24" s="376"/>
    </row>
    <row r="25" spans="2:16" ht="16.5" x14ac:dyDescent="0.2">
      <c r="J25" s="295"/>
      <c r="K25" s="295"/>
    </row>
    <row r="26" spans="2:16" ht="12.75" customHeight="1" x14ac:dyDescent="0.2">
      <c r="J26" s="376" t="s">
        <v>564</v>
      </c>
      <c r="K26" s="376"/>
    </row>
    <row r="33" s="263" customFormat="1" ht="18.75" customHeight="1" x14ac:dyDescent="0.2"/>
  </sheetData>
  <mergeCells count="20">
    <mergeCell ref="J26:K26"/>
    <mergeCell ref="H9:I9"/>
    <mergeCell ref="J9:K9"/>
    <mergeCell ref="C9:C11"/>
    <mergeCell ref="J21:K21"/>
    <mergeCell ref="J22:K22"/>
    <mergeCell ref="J23:K23"/>
    <mergeCell ref="J24:K24"/>
    <mergeCell ref="J25:K25"/>
    <mergeCell ref="B9:B11"/>
    <mergeCell ref="B5:K5"/>
    <mergeCell ref="B7:K7"/>
    <mergeCell ref="J3:K3"/>
    <mergeCell ref="J2:K2"/>
    <mergeCell ref="I10:I11"/>
    <mergeCell ref="H10:H11"/>
    <mergeCell ref="G9:G11"/>
    <mergeCell ref="F9:F11"/>
    <mergeCell ref="E9:E11"/>
    <mergeCell ref="D9:D11"/>
  </mergeCells>
  <dataValidations count="2">
    <dataValidation type="list" allowBlank="1" showInputMessage="1" showErrorMessage="1" sqref="G6" xr:uid="{F13CFEC4-721E-4DB1-83A7-8CFA934D6CBA}">
      <formula1>"оберіть, 2025, 2026, 2027, 2028, 2029, 2030, 2031, 2032, 2033"</formula1>
    </dataValidation>
    <dataValidation type="list" allowBlank="1" showErrorMessage="1" sqref="F6" xr:uid="{2A301ACB-CE62-4850-9735-F01036B608AD}">
      <formula1>"оберіть, березень, червень, вересень, грудень"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585BB6BA-F087-4961-8AB5-F942438585F2}">
          <x14:formula1>
            <xm:f>'Випада.чі списки'!$K$1:$K$3</xm:f>
          </x14:formula1>
          <xm:sqref>C13:C19</xm:sqref>
        </x14:dataValidation>
        <x14:dataValidation type="list" allowBlank="1" showInputMessage="1" showErrorMessage="1" xr:uid="{C1966EEC-D10E-4E1B-98B1-6DD6B92066FC}">
          <x14:formula1>
            <xm:f>'Випада.чі списки'!$G$1:$G$4</xm:f>
          </x14:formula1>
          <xm:sqref>D13:D19</xm:sqref>
        </x14:dataValidation>
        <x14:dataValidation type="list" allowBlank="1" showInputMessage="1" showErrorMessage="1" xr:uid="{87B55436-4C62-4918-8155-CA319D9B0029}">
          <x14:formula1>
            <xm:f>'Випада.чі списки'!$C$1:$C$13</xm:f>
          </x14:formula1>
          <xm:sqref>G13:H19</xm:sqref>
        </x14:dataValidation>
        <x14:dataValidation type="list" allowBlank="1" showInputMessage="1" showErrorMessage="1" xr:uid="{658A4B63-F2C8-459A-936F-80E0969F4374}">
          <x14:formula1>
            <xm:f>'Випада.чі списки'!$E$1:$E$24</xm:f>
          </x14:formula1>
          <xm:sqref>I13:I19</xm:sqref>
        </x14:dataValidation>
        <x14:dataValidation type="list" allowBlank="1" showInputMessage="1" showErrorMessage="1" xr:uid="{EF5F35A4-189C-4074-AADF-1F05078DEBD9}">
          <x14:formula1>
            <xm:f>'Випада.чі списки'!$I$1:$I$3</xm:f>
          </x14:formula1>
          <xm:sqref>E13:E19</xm:sqref>
        </x14:dataValidation>
        <x14:dataValidation type="list" allowBlank="1" showInputMessage="1" showErrorMessage="1" xr:uid="{4994D360-73AD-4889-BFC4-A294B046DB3D}">
          <x14:formula1>
            <xm:f>'Випада.чі списки'!$A$1:$A$5</xm:f>
          </x14:formula1>
          <xm:sqref>F13:F19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I83"/>
  <sheetViews>
    <sheetView showGridLines="0" zoomScale="115" zoomScaleNormal="115" zoomScaleSheetLayoutView="80" workbookViewId="0">
      <selection activeCell="E3" sqref="E3:F3"/>
    </sheetView>
  </sheetViews>
  <sheetFormatPr defaultRowHeight="12.75" x14ac:dyDescent="0.2"/>
  <cols>
    <col min="1" max="1" width="6" style="58" customWidth="1"/>
    <col min="2" max="2" width="7.42578125" style="58" customWidth="1"/>
    <col min="3" max="3" width="51.42578125" style="58" customWidth="1"/>
    <col min="4" max="4" width="25.7109375" style="58" customWidth="1"/>
    <col min="5" max="5" width="25.5703125" style="58" customWidth="1"/>
    <col min="6" max="6" width="27.28515625" style="58" customWidth="1"/>
    <col min="7" max="7" width="6" style="58" customWidth="1"/>
    <col min="8" max="8" width="24.140625" style="58" customWidth="1"/>
    <col min="9" max="9" width="7.7109375" style="58" customWidth="1"/>
    <col min="10" max="16384" width="9.140625" style="58"/>
  </cols>
  <sheetData>
    <row r="1" spans="2:9" s="198" customFormat="1" x14ac:dyDescent="0.2"/>
    <row r="2" spans="2:9" s="198" customFormat="1" ht="20.25" customHeight="1" x14ac:dyDescent="0.25">
      <c r="D2" s="152"/>
      <c r="E2" s="437" t="s">
        <v>520</v>
      </c>
      <c r="F2" s="438"/>
      <c r="G2" s="432"/>
      <c r="H2" s="433"/>
      <c r="I2" s="152"/>
    </row>
    <row r="3" spans="2:9" s="198" customFormat="1" ht="36" customHeight="1" x14ac:dyDescent="0.25">
      <c r="D3" s="152"/>
      <c r="E3" s="439" t="s">
        <v>417</v>
      </c>
      <c r="F3" s="440"/>
      <c r="G3" s="199"/>
      <c r="H3" s="200"/>
      <c r="I3" s="152"/>
    </row>
    <row r="4" spans="2:9" s="198" customFormat="1" ht="19.5" customHeight="1" x14ac:dyDescent="0.2">
      <c r="D4" s="201"/>
      <c r="E4" s="200"/>
      <c r="F4" s="200"/>
      <c r="G4" s="201"/>
      <c r="H4" s="201"/>
      <c r="I4" s="201"/>
    </row>
    <row r="5" spans="2:9" s="198" customFormat="1" ht="30" customHeight="1" x14ac:dyDescent="0.2">
      <c r="B5" s="430" t="s">
        <v>181</v>
      </c>
      <c r="C5" s="431"/>
      <c r="D5" s="431"/>
      <c r="E5" s="431"/>
      <c r="F5" s="431"/>
      <c r="G5" s="151"/>
      <c r="H5" s="151"/>
      <c r="I5" s="201"/>
    </row>
    <row r="7" spans="2:9" ht="16.5" x14ac:dyDescent="0.25">
      <c r="F7" s="25" t="s">
        <v>119</v>
      </c>
      <c r="H7" s="60"/>
    </row>
    <row r="8" spans="2:9" s="198" customFormat="1" ht="60" customHeight="1" x14ac:dyDescent="0.2">
      <c r="B8" s="67" t="s">
        <v>87</v>
      </c>
      <c r="C8" s="67" t="s">
        <v>165</v>
      </c>
      <c r="D8" s="23" t="s">
        <v>184</v>
      </c>
      <c r="E8" s="23" t="s">
        <v>179</v>
      </c>
      <c r="F8" s="23" t="s">
        <v>180</v>
      </c>
      <c r="G8" s="202"/>
      <c r="H8" s="202"/>
      <c r="I8" s="201"/>
    </row>
    <row r="9" spans="2:9" s="198" customFormat="1" ht="20.25" customHeight="1" x14ac:dyDescent="0.2">
      <c r="B9" s="68" t="s">
        <v>104</v>
      </c>
      <c r="C9" s="68" t="s">
        <v>6</v>
      </c>
      <c r="D9" s="68">
        <v>1</v>
      </c>
      <c r="E9" s="68">
        <v>2</v>
      </c>
      <c r="F9" s="68">
        <v>3</v>
      </c>
      <c r="G9" s="203"/>
      <c r="H9" s="203"/>
      <c r="I9" s="201"/>
    </row>
    <row r="10" spans="2:9" s="198" customFormat="1" ht="25.5" customHeight="1" x14ac:dyDescent="0.2">
      <c r="B10" s="434" t="s">
        <v>291</v>
      </c>
      <c r="C10" s="435"/>
      <c r="D10" s="435"/>
      <c r="E10" s="435"/>
      <c r="F10" s="436"/>
      <c r="G10" s="204"/>
      <c r="H10" s="204"/>
      <c r="I10" s="205"/>
    </row>
    <row r="11" spans="2:9" ht="27.75" customHeight="1" x14ac:dyDescent="0.2">
      <c r="B11" s="61" t="s">
        <v>121</v>
      </c>
      <c r="C11" s="62"/>
      <c r="D11" s="56"/>
      <c r="E11" s="56"/>
      <c r="F11" s="56"/>
      <c r="G11" s="22"/>
      <c r="H11" s="22"/>
      <c r="I11" s="9"/>
    </row>
    <row r="12" spans="2:9" ht="24" customHeight="1" x14ac:dyDescent="0.2">
      <c r="B12" s="61" t="s">
        <v>105</v>
      </c>
      <c r="C12" s="62"/>
      <c r="D12" s="56"/>
      <c r="E12" s="56"/>
      <c r="F12" s="56"/>
      <c r="G12" s="22"/>
      <c r="H12" s="22"/>
      <c r="I12" s="9"/>
    </row>
    <row r="13" spans="2:9" ht="24" customHeight="1" x14ac:dyDescent="0.2">
      <c r="B13" s="63"/>
      <c r="C13" s="64"/>
      <c r="D13" s="56"/>
      <c r="E13" s="56"/>
      <c r="F13" s="56"/>
      <c r="G13" s="22"/>
      <c r="H13" s="22"/>
      <c r="I13" s="9"/>
    </row>
    <row r="14" spans="2:9" ht="28.5" customHeight="1" x14ac:dyDescent="0.2">
      <c r="B14" s="63"/>
      <c r="C14" s="64"/>
      <c r="D14" s="56"/>
      <c r="E14" s="56"/>
      <c r="F14" s="56"/>
      <c r="G14" s="22"/>
      <c r="H14" s="22"/>
      <c r="I14" s="9"/>
    </row>
    <row r="15" spans="2:9" ht="29.25" customHeight="1" x14ac:dyDescent="0.2">
      <c r="B15" s="61"/>
      <c r="C15" s="62"/>
      <c r="D15" s="56"/>
      <c r="E15" s="56"/>
      <c r="F15" s="56"/>
      <c r="G15" s="22"/>
      <c r="H15" s="22"/>
      <c r="I15" s="9"/>
    </row>
    <row r="16" spans="2:9" s="59" customFormat="1" ht="21.75" customHeight="1" x14ac:dyDescent="0.2">
      <c r="B16" s="12"/>
      <c r="C16" s="11"/>
      <c r="D16" s="10"/>
      <c r="E16" s="10"/>
      <c r="F16" s="10"/>
      <c r="G16" s="10"/>
      <c r="H16" s="10"/>
      <c r="I16" s="10"/>
    </row>
    <row r="17" spans="3:9" x14ac:dyDescent="0.2">
      <c r="G17" s="59"/>
      <c r="H17" s="59"/>
    </row>
    <row r="19" spans="3:9" ht="12" customHeight="1" x14ac:dyDescent="0.2"/>
    <row r="20" spans="3:9" ht="23.25" x14ac:dyDescent="0.35">
      <c r="C20" s="232" t="s">
        <v>569</v>
      </c>
      <c r="D20" s="237"/>
      <c r="E20" s="295"/>
      <c r="F20" s="295"/>
    </row>
    <row r="21" spans="3:9" ht="16.5" x14ac:dyDescent="0.2">
      <c r="C21" s="116"/>
      <c r="D21" s="238"/>
      <c r="E21" s="376" t="s">
        <v>12</v>
      </c>
      <c r="F21" s="376"/>
    </row>
    <row r="22" spans="3:9" ht="18.75" x14ac:dyDescent="0.3">
      <c r="C22" s="239"/>
      <c r="D22" s="238"/>
      <c r="E22" s="295"/>
      <c r="F22" s="295"/>
    </row>
    <row r="23" spans="3:9" ht="18.75" x14ac:dyDescent="0.3">
      <c r="C23" s="239"/>
      <c r="D23" s="240"/>
      <c r="E23" s="376" t="s">
        <v>563</v>
      </c>
      <c r="F23" s="376"/>
    </row>
    <row r="24" spans="3:9" ht="18.75" x14ac:dyDescent="0.3">
      <c r="C24" s="239"/>
      <c r="D24" s="240"/>
      <c r="E24" s="295"/>
      <c r="F24" s="295"/>
    </row>
    <row r="25" spans="3:9" ht="18.75" x14ac:dyDescent="0.3">
      <c r="C25" s="239"/>
      <c r="D25" s="240"/>
      <c r="E25" s="376" t="s">
        <v>564</v>
      </c>
      <c r="F25" s="376"/>
    </row>
    <row r="26" spans="3:9" ht="16.5" x14ac:dyDescent="0.25">
      <c r="C26" s="65"/>
      <c r="D26" s="66"/>
      <c r="E26" s="66"/>
      <c r="F26" s="66"/>
      <c r="G26" s="66"/>
      <c r="H26" s="66"/>
      <c r="I26" s="66"/>
    </row>
    <row r="27" spans="3:9" ht="16.5" x14ac:dyDescent="0.25">
      <c r="C27" s="65"/>
      <c r="D27" s="66"/>
      <c r="E27" s="66"/>
      <c r="F27" s="66"/>
      <c r="G27" s="66"/>
      <c r="H27" s="66"/>
      <c r="I27" s="66"/>
    </row>
    <row r="28" spans="3:9" ht="16.5" x14ac:dyDescent="0.25">
      <c r="C28" s="65"/>
      <c r="D28" s="66"/>
      <c r="E28" s="66"/>
      <c r="F28" s="66"/>
      <c r="G28" s="66"/>
      <c r="H28" s="66"/>
      <c r="I28" s="66"/>
    </row>
    <row r="29" spans="3:9" ht="16.5" x14ac:dyDescent="0.25">
      <c r="C29" s="65"/>
      <c r="D29" s="66"/>
      <c r="E29" s="66"/>
      <c r="F29" s="66"/>
      <c r="G29" s="66"/>
      <c r="H29" s="66"/>
      <c r="I29" s="66"/>
    </row>
    <row r="30" spans="3:9" ht="16.5" x14ac:dyDescent="0.25">
      <c r="C30" s="65"/>
      <c r="D30" s="66"/>
      <c r="E30" s="66"/>
      <c r="F30" s="66"/>
      <c r="G30" s="66"/>
      <c r="H30" s="66"/>
      <c r="I30" s="66"/>
    </row>
    <row r="31" spans="3:9" ht="16.5" x14ac:dyDescent="0.25">
      <c r="C31" s="65"/>
      <c r="D31" s="66"/>
      <c r="E31" s="66"/>
      <c r="F31" s="66"/>
      <c r="G31" s="66"/>
      <c r="H31" s="66"/>
      <c r="I31" s="66"/>
    </row>
    <row r="32" spans="3:9" ht="16.5" x14ac:dyDescent="0.25">
      <c r="C32" s="65"/>
      <c r="D32" s="66"/>
      <c r="E32" s="66"/>
      <c r="F32" s="66"/>
      <c r="G32" s="66"/>
      <c r="H32" s="66"/>
      <c r="I32" s="66"/>
    </row>
    <row r="33" spans="3:9" ht="16.5" x14ac:dyDescent="0.25">
      <c r="C33" s="65"/>
      <c r="D33" s="66"/>
      <c r="E33" s="66"/>
      <c r="F33" s="66"/>
      <c r="G33" s="66"/>
      <c r="H33" s="66"/>
      <c r="I33" s="66"/>
    </row>
    <row r="34" spans="3:9" ht="16.5" x14ac:dyDescent="0.25">
      <c r="C34" s="65"/>
      <c r="D34" s="66"/>
      <c r="E34" s="66"/>
      <c r="F34" s="66"/>
      <c r="G34" s="66"/>
      <c r="H34" s="66"/>
      <c r="I34" s="66"/>
    </row>
    <row r="35" spans="3:9" ht="16.5" x14ac:dyDescent="0.25">
      <c r="C35" s="65"/>
      <c r="D35" s="66"/>
      <c r="E35" s="66"/>
      <c r="F35" s="66"/>
      <c r="G35" s="66"/>
      <c r="H35" s="66"/>
      <c r="I35" s="66"/>
    </row>
    <row r="36" spans="3:9" ht="16.5" x14ac:dyDescent="0.25">
      <c r="C36" s="65"/>
      <c r="D36" s="66"/>
      <c r="E36" s="66"/>
      <c r="F36" s="66"/>
      <c r="G36" s="66"/>
      <c r="H36" s="66"/>
      <c r="I36" s="66"/>
    </row>
    <row r="37" spans="3:9" ht="16.5" x14ac:dyDescent="0.25">
      <c r="C37" s="65"/>
      <c r="D37" s="66"/>
      <c r="E37" s="66"/>
      <c r="F37" s="66"/>
      <c r="G37" s="66"/>
      <c r="H37" s="66"/>
      <c r="I37" s="66"/>
    </row>
    <row r="38" spans="3:9" ht="16.5" x14ac:dyDescent="0.25">
      <c r="C38" s="65"/>
      <c r="D38" s="66"/>
      <c r="E38" s="66"/>
      <c r="F38" s="66"/>
      <c r="G38" s="66"/>
      <c r="H38" s="66"/>
      <c r="I38" s="66"/>
    </row>
    <row r="39" spans="3:9" ht="16.5" x14ac:dyDescent="0.25">
      <c r="C39" s="65"/>
      <c r="D39" s="66"/>
      <c r="E39" s="66"/>
      <c r="F39" s="66"/>
      <c r="G39" s="66"/>
      <c r="H39" s="66"/>
      <c r="I39" s="66"/>
    </row>
    <row r="40" spans="3:9" ht="16.5" x14ac:dyDescent="0.25">
      <c r="C40" s="65"/>
      <c r="D40" s="66"/>
      <c r="E40" s="66"/>
      <c r="F40" s="66"/>
      <c r="G40" s="66"/>
      <c r="H40" s="66"/>
      <c r="I40" s="66"/>
    </row>
    <row r="41" spans="3:9" ht="16.5" x14ac:dyDescent="0.25">
      <c r="C41" s="65"/>
      <c r="D41" s="66"/>
      <c r="E41" s="66"/>
      <c r="F41" s="66"/>
      <c r="G41" s="66"/>
      <c r="H41" s="66"/>
      <c r="I41" s="66"/>
    </row>
    <row r="42" spans="3:9" ht="16.5" x14ac:dyDescent="0.25">
      <c r="C42" s="65"/>
      <c r="D42" s="66"/>
      <c r="E42" s="66"/>
      <c r="F42" s="66"/>
      <c r="G42" s="66"/>
      <c r="H42" s="66"/>
      <c r="I42" s="66"/>
    </row>
    <row r="43" spans="3:9" ht="16.5" x14ac:dyDescent="0.25">
      <c r="C43" s="65"/>
      <c r="D43" s="66"/>
      <c r="E43" s="66"/>
      <c r="F43" s="66"/>
      <c r="G43" s="66"/>
      <c r="H43" s="66"/>
      <c r="I43" s="66"/>
    </row>
    <row r="44" spans="3:9" ht="16.5" x14ac:dyDescent="0.25">
      <c r="C44" s="65"/>
      <c r="D44" s="66"/>
      <c r="E44" s="66"/>
      <c r="F44" s="66"/>
      <c r="G44" s="66"/>
      <c r="H44" s="66"/>
      <c r="I44" s="66"/>
    </row>
    <row r="45" spans="3:9" ht="16.5" x14ac:dyDescent="0.25">
      <c r="C45" s="65"/>
      <c r="D45" s="66"/>
      <c r="E45" s="66"/>
      <c r="F45" s="66"/>
      <c r="G45" s="66"/>
      <c r="H45" s="66"/>
      <c r="I45" s="66"/>
    </row>
    <row r="46" spans="3:9" ht="16.5" x14ac:dyDescent="0.25">
      <c r="C46" s="65"/>
      <c r="D46" s="66"/>
      <c r="E46" s="66"/>
      <c r="F46" s="66"/>
      <c r="G46" s="66"/>
      <c r="H46" s="66"/>
      <c r="I46" s="66"/>
    </row>
    <row r="47" spans="3:9" ht="16.5" x14ac:dyDescent="0.25">
      <c r="C47" s="65"/>
      <c r="D47" s="66"/>
      <c r="E47" s="66"/>
      <c r="F47" s="66"/>
      <c r="G47" s="66"/>
      <c r="H47" s="66"/>
      <c r="I47" s="66"/>
    </row>
    <row r="48" spans="3:9" ht="16.5" x14ac:dyDescent="0.25">
      <c r="C48" s="65"/>
      <c r="D48" s="66"/>
      <c r="E48" s="66"/>
      <c r="F48" s="66"/>
      <c r="G48" s="66"/>
      <c r="H48" s="66"/>
      <c r="I48" s="66"/>
    </row>
    <row r="49" spans="3:9" ht="16.5" x14ac:dyDescent="0.25">
      <c r="C49" s="65"/>
      <c r="D49" s="66"/>
      <c r="E49" s="66"/>
      <c r="F49" s="66"/>
      <c r="G49" s="66"/>
      <c r="H49" s="66"/>
      <c r="I49" s="66"/>
    </row>
    <row r="50" spans="3:9" ht="16.5" x14ac:dyDescent="0.25">
      <c r="C50" s="65"/>
      <c r="D50" s="66"/>
      <c r="E50" s="66"/>
      <c r="F50" s="66"/>
      <c r="G50" s="66"/>
      <c r="H50" s="66"/>
      <c r="I50" s="66"/>
    </row>
    <row r="51" spans="3:9" ht="16.5" x14ac:dyDescent="0.25">
      <c r="C51" s="65"/>
      <c r="D51" s="66"/>
      <c r="E51" s="66"/>
      <c r="F51" s="66"/>
      <c r="G51" s="66"/>
      <c r="H51" s="66"/>
      <c r="I51" s="66"/>
    </row>
    <row r="52" spans="3:9" ht="16.5" x14ac:dyDescent="0.25">
      <c r="C52" s="65"/>
    </row>
    <row r="53" spans="3:9" ht="16.5" x14ac:dyDescent="0.25">
      <c r="C53" s="65"/>
    </row>
    <row r="54" spans="3:9" ht="16.5" x14ac:dyDescent="0.25">
      <c r="C54" s="65"/>
    </row>
    <row r="55" spans="3:9" ht="16.5" x14ac:dyDescent="0.25">
      <c r="C55" s="65"/>
    </row>
    <row r="56" spans="3:9" ht="16.5" x14ac:dyDescent="0.25">
      <c r="C56" s="65"/>
    </row>
    <row r="57" spans="3:9" ht="16.5" x14ac:dyDescent="0.25">
      <c r="C57" s="65"/>
    </row>
    <row r="58" spans="3:9" ht="16.5" x14ac:dyDescent="0.25">
      <c r="C58" s="65"/>
    </row>
    <row r="59" spans="3:9" ht="16.5" x14ac:dyDescent="0.25">
      <c r="C59" s="65"/>
    </row>
    <row r="60" spans="3:9" ht="16.5" x14ac:dyDescent="0.25">
      <c r="C60" s="65"/>
    </row>
    <row r="61" spans="3:9" ht="16.5" x14ac:dyDescent="0.25">
      <c r="C61" s="65"/>
    </row>
    <row r="62" spans="3:9" ht="16.5" x14ac:dyDescent="0.25">
      <c r="C62" s="65"/>
    </row>
    <row r="63" spans="3:9" ht="16.5" x14ac:dyDescent="0.25">
      <c r="C63" s="65"/>
    </row>
    <row r="64" spans="3:9" ht="16.5" x14ac:dyDescent="0.25">
      <c r="C64" s="65"/>
    </row>
    <row r="65" spans="3:3" ht="16.5" x14ac:dyDescent="0.25">
      <c r="C65" s="65"/>
    </row>
    <row r="66" spans="3:3" ht="16.5" x14ac:dyDescent="0.25">
      <c r="C66" s="65"/>
    </row>
    <row r="67" spans="3:3" ht="16.5" x14ac:dyDescent="0.25">
      <c r="C67" s="65"/>
    </row>
    <row r="68" spans="3:3" ht="16.5" x14ac:dyDescent="0.25">
      <c r="C68" s="65"/>
    </row>
    <row r="69" spans="3:3" ht="16.5" x14ac:dyDescent="0.25">
      <c r="C69" s="65"/>
    </row>
    <row r="70" spans="3:3" ht="16.5" x14ac:dyDescent="0.25">
      <c r="C70" s="65"/>
    </row>
    <row r="71" spans="3:3" ht="16.5" x14ac:dyDescent="0.25">
      <c r="C71" s="65"/>
    </row>
    <row r="72" spans="3:3" ht="16.5" x14ac:dyDescent="0.25">
      <c r="C72" s="65"/>
    </row>
    <row r="73" spans="3:3" ht="16.5" x14ac:dyDescent="0.25">
      <c r="C73" s="65"/>
    </row>
    <row r="74" spans="3:3" ht="16.5" x14ac:dyDescent="0.25">
      <c r="C74" s="65"/>
    </row>
    <row r="75" spans="3:3" ht="16.5" x14ac:dyDescent="0.25">
      <c r="C75" s="65"/>
    </row>
    <row r="76" spans="3:3" ht="16.5" x14ac:dyDescent="0.25">
      <c r="C76" s="65"/>
    </row>
    <row r="77" spans="3:3" ht="16.5" x14ac:dyDescent="0.25">
      <c r="C77" s="65"/>
    </row>
    <row r="78" spans="3:3" ht="16.5" x14ac:dyDescent="0.25">
      <c r="C78" s="65"/>
    </row>
    <row r="79" spans="3:3" ht="16.5" x14ac:dyDescent="0.25">
      <c r="C79" s="65"/>
    </row>
    <row r="80" spans="3:3" ht="16.5" x14ac:dyDescent="0.25">
      <c r="C80" s="65"/>
    </row>
    <row r="81" spans="3:3" ht="16.5" x14ac:dyDescent="0.25">
      <c r="C81" s="65"/>
    </row>
    <row r="82" spans="3:3" ht="16.5" x14ac:dyDescent="0.25">
      <c r="C82" s="65"/>
    </row>
    <row r="83" spans="3:3" ht="16.5" x14ac:dyDescent="0.25">
      <c r="C83" s="65"/>
    </row>
  </sheetData>
  <sheetProtection insertRows="0" selectLockedCells="1"/>
  <mergeCells count="11">
    <mergeCell ref="E25:F25"/>
    <mergeCell ref="E20:F20"/>
    <mergeCell ref="E21:F21"/>
    <mergeCell ref="E22:F22"/>
    <mergeCell ref="E23:F23"/>
    <mergeCell ref="E24:F24"/>
    <mergeCell ref="B5:F5"/>
    <mergeCell ref="G2:H2"/>
    <mergeCell ref="B10:F10"/>
    <mergeCell ref="E2:F2"/>
    <mergeCell ref="E3:F3"/>
  </mergeCells>
  <phoneticPr fontId="15" type="noConversion"/>
  <pageMargins left="0.74803149606299213" right="0.39370078740157483" top="0.43307086614173229" bottom="0.98425196850393704" header="0.51181102362204722" footer="0.51181102362204722"/>
  <pageSetup paperSize="9" scale="62" orientation="portrait" r:id="rId1"/>
  <headerFooter alignWithMargins="0"/>
  <ignoredErrors>
    <ignoredError sqref="B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11</vt:i4>
      </vt:variant>
      <vt:variant>
        <vt:lpstr>Іменовані діапазони</vt:lpstr>
      </vt:variant>
      <vt:variant>
        <vt:i4>8</vt:i4>
      </vt:variant>
    </vt:vector>
  </HeadingPairs>
  <TitlesOfParts>
    <vt:vector size="19" baseType="lpstr">
      <vt:lpstr>2-НКРЕКП-розподіл_ее</vt:lpstr>
      <vt:lpstr>Додаток 1</vt:lpstr>
      <vt:lpstr>Додаток 2</vt:lpstr>
      <vt:lpstr>Додаток 3</vt:lpstr>
      <vt:lpstr>Додаток 4</vt:lpstr>
      <vt:lpstr>Додаток 5</vt:lpstr>
      <vt:lpstr>Додаток 6</vt:lpstr>
      <vt:lpstr>Додаток 7</vt:lpstr>
      <vt:lpstr>Додаток 8</vt:lpstr>
      <vt:lpstr>Додаток 9</vt:lpstr>
      <vt:lpstr>Випада.чі списки</vt:lpstr>
      <vt:lpstr>'2-НКРЕКП-розподіл_ее'!Область_друку</vt:lpstr>
      <vt:lpstr>'Додаток 1'!Область_друку</vt:lpstr>
      <vt:lpstr>'Додаток 2'!Область_друку</vt:lpstr>
      <vt:lpstr>'Додаток 3'!Область_друку</vt:lpstr>
      <vt:lpstr>'Додаток 4'!Область_друку</vt:lpstr>
      <vt:lpstr>'Додаток 5'!Область_друку</vt:lpstr>
      <vt:lpstr>'Додаток 6'!Область_друку</vt:lpstr>
      <vt:lpstr>'Додаток 8'!Область_друку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Яна Німенко</dc:creator>
  <cp:lastModifiedBy>Марина Мілова</cp:lastModifiedBy>
  <cp:lastPrinted>2023-01-02T09:52:11Z</cp:lastPrinted>
  <dcterms:created xsi:type="dcterms:W3CDTF">2016-11-08T09:45:42Z</dcterms:created>
  <dcterms:modified xsi:type="dcterms:W3CDTF">2025-11-25T10:09:53Z</dcterms:modified>
</cp:coreProperties>
</file>